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885" windowWidth="10575" windowHeight="8745" activeTab="3"/>
  </bookViews>
  <sheets>
    <sheet name="1 " sheetId="1" r:id="rId1"/>
    <sheet name="2 " sheetId="2" r:id="rId2"/>
    <sheet name=" 3 " sheetId="3" r:id="rId3"/>
    <sheet name="4 " sheetId="4" r:id="rId4"/>
    <sheet name="5 " sheetId="5" r:id="rId5"/>
    <sheet name="6 " sheetId="6" r:id="rId6"/>
    <sheet name="7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'!$B$1:$F$31</definedName>
    <definedName name="_xlnm.Print_Area" localSheetId="0">'1 '!$A$1:$C$10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 '!$A$1:$E$29</definedName>
    <definedName name="_xlnm.Print_Area" localSheetId="6">'7 '!$A$1:$BI$32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<sst xmlns="http://schemas.openxmlformats.org/spreadsheetml/2006/main" count="269" uniqueCount="198">
  <si>
    <t>Показник</t>
  </si>
  <si>
    <t>2016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</si>
  <si>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</si>
  <si>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</si>
  <si>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</si>
  <si>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</si>
  <si>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</si>
  <si>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2017 р.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</si>
  <si>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</si>
  <si>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</si>
  <si>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</si>
  <si>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</si>
  <si>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</si>
  <si>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</si>
  <si>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</si>
  <si>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</si>
  <si>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</si>
  <si>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</si>
  <si>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</si>
  <si>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</si>
  <si>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</si>
  <si>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</si>
  <si>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</si>
  <si>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</si>
  <si>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</si>
  <si>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</si>
  <si>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</si>
  <si>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</si>
  <si>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</si>
  <si>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</si>
  <si>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</si>
  <si>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</si>
  <si>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</si>
  <si>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</si>
  <si>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</si>
  <si>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</si>
  <si>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</si>
  <si>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</si>
  <si>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</si>
  <si>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у 2,3 р.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</si>
  <si>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</si>
  <si>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</si>
  <si>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</si>
  <si>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</si>
  <si>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</si>
  <si>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</si>
  <si>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</si>
  <si>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</si>
  <si>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</si>
  <si>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</si>
  <si>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</si>
  <si>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</si>
  <si>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</si>
  <si>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</si>
  <si>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</si>
  <si>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</si>
  <si>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</si>
  <si>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</si>
  <si>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</si>
  <si>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</si>
  <si>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</si>
  <si>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</si>
  <si>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</si>
  <si>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</si>
  <si>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</si>
  <si>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</si>
  <si>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</si>
  <si>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</si>
  <si>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</si>
  <si>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</si>
  <si>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</si>
  <si>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</si>
  <si>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</si>
  <si>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</si>
  <si>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</si>
  <si>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</si>
  <si>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</si>
  <si>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</si>
  <si>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</si>
  <si>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</si>
  <si>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</si>
  <si>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</si>
  <si>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</si>
  <si>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</si>
  <si>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</si>
  <si>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</si>
  <si>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>Все населення</t>
  </si>
  <si>
    <t xml:space="preserve"> 2016 р.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</si>
  <si>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</si>
  <si>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</si>
  <si>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</si>
  <si>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</si>
  <si>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</si>
  <si>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</si>
  <si>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</si>
  <si>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</si>
  <si>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</si>
  <si>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</si>
  <si>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</si>
  <si>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</si>
  <si>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</si>
  <si>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</si>
  <si>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</si>
  <si>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</si>
  <si>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</si>
  <si>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</si>
  <si>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</si>
  <si>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Область</t>
  </si>
  <si>
    <t>Білогірський р-н</t>
  </si>
  <si>
    <t>Віньковецький р-н</t>
  </si>
  <si>
    <t>Волочиський р-н</t>
  </si>
  <si>
    <t>Городоцький р-н</t>
  </si>
  <si>
    <t>Деражнянський р-н</t>
  </si>
  <si>
    <t>Дунаєвецький р-н</t>
  </si>
  <si>
    <t>Ізяславський р-н</t>
  </si>
  <si>
    <t>Кам.Подільський р-н</t>
  </si>
  <si>
    <t>Красилівський р-н</t>
  </si>
  <si>
    <t>Летичівський р-н</t>
  </si>
  <si>
    <t>Новоушицький р-н</t>
  </si>
  <si>
    <t>Полонський р-н</t>
  </si>
  <si>
    <t>Славутський р-н,м.</t>
  </si>
  <si>
    <t xml:space="preserve">Старокостянтинівський р-н,м. </t>
  </si>
  <si>
    <t>Старосинявський р-н</t>
  </si>
  <si>
    <t>Теофіпольський р-н</t>
  </si>
  <si>
    <t>Хмельницький р-н</t>
  </si>
  <si>
    <t>Чемеровецький р-н</t>
  </si>
  <si>
    <t>Шепетівський р-н,м.</t>
  </si>
  <si>
    <t>Ярмолинецький р-н</t>
  </si>
  <si>
    <t>м.Кам.-Подільський</t>
  </si>
  <si>
    <t>м.Нетішин</t>
  </si>
  <si>
    <t>м.Хмельницький</t>
  </si>
  <si>
    <t>Діяльність обласної служби зайнятості</t>
  </si>
  <si>
    <t>Мали статус безробітного, осіб</t>
  </si>
  <si>
    <t>Отримали роботу (у т.ч. до набуття статусу безробітного),  осіб</t>
  </si>
  <si>
    <t>з них працевлаштовано до набуття статусу,                                    осіб</t>
  </si>
  <si>
    <t>Працевлаштовано шляхом одноразової виплати допомоги по безробіттю, осіб</t>
  </si>
  <si>
    <t xml:space="preserve"> Працевлаштовано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</si>
  <si>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</si>
  <si>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</si>
  <si>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</si>
  <si>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</si>
  <si>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</si>
  <si>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>Отримували допомогу по безробіттю,                                                           осіб</t>
  </si>
  <si>
    <t>Кількість вакансій по формі 3-ПН, одиниць</t>
  </si>
  <si>
    <t>Інформація про вакансії, отримані з інших джерел,  одиниць</t>
  </si>
  <si>
    <t>Білогірський</t>
  </si>
  <si>
    <t>Віньковецький</t>
  </si>
  <si>
    <t>Волочиський</t>
  </si>
  <si>
    <t>Городоцький</t>
  </si>
  <si>
    <t>Деражнянський</t>
  </si>
  <si>
    <t>Дунаєвецький</t>
  </si>
  <si>
    <t>Ізяславський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</si>
  <si>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</si>
  <si>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</si>
  <si>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</si>
  <si>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</si>
  <si>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</si>
  <si>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Старосинявський</t>
  </si>
  <si>
    <t>Теофіпольський</t>
  </si>
  <si>
    <t>рц.Хмельницький</t>
  </si>
  <si>
    <t>Чемеровецький</t>
  </si>
  <si>
    <t>Ярмолинецький</t>
  </si>
  <si>
    <t>мц.Нетішинський</t>
  </si>
  <si>
    <t>мц.Хмельницький</t>
  </si>
  <si>
    <t>Надання послуг Хмельницькою обласною службою зайнятості</t>
  </si>
  <si>
    <t>рц.Кам.-Подільський</t>
  </si>
  <si>
    <t>Старокостянтинівський</t>
  </si>
  <si>
    <t>мрц.Шепетівський</t>
  </si>
  <si>
    <t>мц.Кам.-Подільський</t>
  </si>
  <si>
    <r>
      <t>Безробітне населення  (за методологією МОП)</t>
    </r>
    <r>
      <rPr>
        <sz val="14"/>
        <rFont val="Times New Roman"/>
        <family val="1"/>
      </rPr>
      <t>, тис.осіб</t>
    </r>
  </si>
  <si>
    <t xml:space="preserve">За даними Державної служби статистики України </t>
  </si>
  <si>
    <t xml:space="preserve">  2017 р.</t>
  </si>
  <si>
    <t xml:space="preserve"> 2018 р.</t>
  </si>
  <si>
    <t xml:space="preserve"> + (-)                       осіб</t>
  </si>
  <si>
    <t xml:space="preserve"> + (-)                            осіб</t>
  </si>
  <si>
    <t>Працевлаштовано до набуття статусу  безробітного, осіб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</si>
  <si>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</si>
  <si>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</si>
  <si>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них особи</t>
  </si>
  <si>
    <t>Економічна активність населення у середньому за 2016 - 2017 рр.                                     по Хмельницькій області</t>
  </si>
  <si>
    <t>за 2016 -2017 рр.</t>
  </si>
  <si>
    <t>Середній розмір допомоги по безробіттю,                                      у квітні, грн.</t>
  </si>
  <si>
    <t>січень-травень 2017</t>
  </si>
  <si>
    <t>січень-травень 2018</t>
  </si>
  <si>
    <t>Інформація щодо запланованого масового вивільнення працівників                                                                                              у січні-травні 2017-2018 рр.</t>
  </si>
  <si>
    <t>січень-травень 2017 р.</t>
  </si>
  <si>
    <t>січень-травень 2018 р.</t>
  </si>
  <si>
    <t>Інформація щодо запланованого масового вивільнення працівників                                                                                           у січні-травні 2017-2018 рр.</t>
  </si>
  <si>
    <t>січень-травень        2017 р.</t>
  </si>
  <si>
    <t>січень-травень       2018 р.</t>
  </si>
  <si>
    <t>за січень-травень 2017-2018 рр.</t>
  </si>
  <si>
    <t xml:space="preserve"> + 16,4 в.п.</t>
  </si>
  <si>
    <t>Станом на 1 червня</t>
  </si>
  <si>
    <t xml:space="preserve"> - 2 особи</t>
  </si>
  <si>
    <t xml:space="preserve">  + 451 грн.</t>
  </si>
  <si>
    <t>+995 грн</t>
  </si>
  <si>
    <t>у січні-травні 2017-2018 рр.</t>
  </si>
  <si>
    <t>Середній розмір допомоги по безробіттю у травні, грн.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</si>
</sst>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</numFmts>
  <fonts count="72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8"/>
      <name val="Calibri"/>
      <family val="2"/>
    </font>
    <font>
      <sz val="14"/>
      <color indexed="22"/>
      <name val="Times New Roman"/>
      <family val="1"/>
    </font>
    <font>
      <sz val="14"/>
      <color indexed="22"/>
      <name val="Times New Roman Cyr"/>
      <family val="0"/>
    </font>
    <font>
      <sz val="11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/>
      <bottom style="double"/>
    </border>
    <border>
      <left>
        <color indexed="63"/>
      </left>
      <right>
        <color indexed="63"/>
      </right>
      <top/>
      <bottom style="double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9" fillId="3" borderId="1" applyNumberFormat="0" applyAlignment="0" applyProtection="0"/>
    <xf numFmtId="0" fontId="50" fillId="9" borderId="2" applyNumberFormat="0" applyAlignment="0" applyProtection="0"/>
    <xf numFmtId="0" fontId="51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55" fillId="0" borderId="6" applyNumberFormat="0" applyFill="0" applyAlignment="0" applyProtection="0"/>
    <xf numFmtId="0" fontId="56" fillId="14" borderId="7" applyNumberFormat="0" applyAlignment="0" applyProtection="0"/>
    <xf numFmtId="0" fontId="57" fillId="0" borderId="0" applyNumberFormat="0" applyFill="0" applyBorder="0" applyAlignment="0" applyProtection="0"/>
    <xf numFmtId="0" fontId="58" fillId="1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0" fillId="1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7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58">
      <alignment/>
      <protection/>
    </xf>
    <xf numFmtId="0" fontId="1" fillId="4" borderId="0" xfId="58" applyFill="1">
      <alignment/>
      <protection/>
    </xf>
    <xf numFmtId="0" fontId="7" fillId="0" borderId="0" xfId="58" applyFont="1" applyAlignment="1">
      <alignment vertical="center"/>
      <protection/>
    </xf>
    <xf numFmtId="0" fontId="1" fillId="0" borderId="0" xfId="58" applyFont="1" applyAlignment="1">
      <alignment horizontal="left" vertical="center"/>
      <protection/>
    </xf>
    <xf numFmtId="0" fontId="1" fillId="0" borderId="0" xfId="58" applyAlignment="1">
      <alignment horizontal="center" vertical="center"/>
      <protection/>
    </xf>
    <xf numFmtId="0" fontId="1" fillId="0" borderId="0" xfId="58" applyFill="1">
      <alignment/>
      <protection/>
    </xf>
    <xf numFmtId="3" fontId="1" fillId="0" borderId="0" xfId="58" applyNumberFormat="1">
      <alignment/>
      <protection/>
    </xf>
    <xf numFmtId="0" fontId="1" fillId="18" borderId="0" xfId="58" applyFill="1">
      <alignment/>
      <protection/>
    </xf>
    <xf numFmtId="0" fontId="8" fillId="0" borderId="0" xfId="58" applyFont="1">
      <alignment/>
      <protection/>
    </xf>
    <xf numFmtId="0" fontId="1" fillId="0" borderId="0" xfId="58" applyBorder="1">
      <alignment/>
      <protection/>
    </xf>
    <xf numFmtId="1" fontId="7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11" fillId="0" borderId="0" xfId="61" applyNumberFormat="1" applyFont="1" applyFill="1" applyAlignment="1" applyProtection="1">
      <alignment horizontal="center"/>
      <protection locked="0"/>
    </xf>
    <xf numFmtId="1" fontId="1" fillId="0" borderId="0" xfId="61" applyNumberFormat="1" applyFont="1" applyFill="1" applyProtection="1">
      <alignment/>
      <protection locked="0"/>
    </xf>
    <xf numFmtId="1" fontId="1" fillId="0" borderId="0" xfId="61" applyNumberFormat="1" applyFont="1" applyFill="1" applyAlignment="1" applyProtection="1">
      <alignment/>
      <protection locked="0"/>
    </xf>
    <xf numFmtId="1" fontId="6" fillId="0" borderId="0" xfId="61" applyNumberFormat="1" applyFont="1" applyFill="1" applyAlignment="1" applyProtection="1">
      <alignment horizontal="right"/>
      <protection locked="0"/>
    </xf>
    <xf numFmtId="1" fontId="4" fillId="0" borderId="0" xfId="61" applyNumberFormat="1" applyFont="1" applyFill="1" applyProtection="1">
      <alignment/>
      <protection locked="0"/>
    </xf>
    <xf numFmtId="1" fontId="2" fillId="0" borderId="10" xfId="61" applyNumberFormat="1" applyFont="1" applyFill="1" applyBorder="1" applyAlignment="1" applyProtection="1">
      <alignment/>
      <protection locked="0"/>
    </xf>
    <xf numFmtId="1" fontId="11" fillId="0" borderId="0" xfId="61" applyNumberFormat="1" applyFont="1" applyFill="1" applyBorder="1" applyAlignment="1" applyProtection="1">
      <alignment horizontal="center"/>
      <protection locked="0"/>
    </xf>
    <xf numFmtId="1" fontId="1" fillId="0" borderId="0" xfId="61" applyNumberFormat="1" applyFont="1" applyFill="1" applyBorder="1" applyProtection="1">
      <alignment/>
      <protection locked="0"/>
    </xf>
    <xf numFmtId="1" fontId="12" fillId="0" borderId="0" xfId="61" applyNumberFormat="1" applyFont="1" applyFill="1" applyBorder="1" applyAlignment="1" applyProtection="1">
      <alignment horizontal="center" vertical="center" wrapText="1"/>
      <protection/>
    </xf>
    <xf numFmtId="1" fontId="1" fillId="0" borderId="0" xfId="61" applyNumberFormat="1" applyFont="1" applyFill="1" applyBorder="1" applyAlignment="1" applyProtection="1">
      <alignment horizontal="center" vertical="center"/>
      <protection locked="0"/>
    </xf>
    <xf numFmtId="1" fontId="15" fillId="0" borderId="11" xfId="61" applyNumberFormat="1" applyFont="1" applyFill="1" applyBorder="1" applyAlignment="1" applyProtection="1">
      <alignment horizontal="center" vertical="center" wrapText="1"/>
      <protection/>
    </xf>
    <xf numFmtId="1" fontId="11" fillId="0" borderId="11" xfId="61" applyNumberFormat="1" applyFont="1" applyFill="1" applyBorder="1" applyAlignment="1" applyProtection="1">
      <alignment horizontal="center" vertical="center" wrapText="1"/>
      <protection/>
    </xf>
    <xf numFmtId="1" fontId="14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0" xfId="61" applyNumberFormat="1" applyFont="1" applyFill="1" applyProtection="1">
      <alignment/>
      <protection locked="0"/>
    </xf>
    <xf numFmtId="1" fontId="1" fillId="0" borderId="11" xfId="61" applyNumberFormat="1" applyFont="1" applyFill="1" applyBorder="1" applyAlignment="1" applyProtection="1">
      <alignment horizontal="center"/>
      <protection/>
    </xf>
    <xf numFmtId="1" fontId="1" fillId="0" borderId="0" xfId="61" applyNumberFormat="1" applyFont="1" applyFill="1" applyBorder="1" applyAlignment="1" applyProtection="1">
      <alignment horizontal="center"/>
      <protection/>
    </xf>
    <xf numFmtId="1" fontId="3" fillId="0" borderId="11" xfId="61" applyNumberFormat="1" applyFont="1" applyFill="1" applyBorder="1" applyAlignment="1" applyProtection="1">
      <alignment horizontal="center" vertical="center"/>
      <protection locked="0"/>
    </xf>
    <xf numFmtId="3" fontId="17" fillId="0" borderId="11" xfId="61" applyNumberFormat="1" applyFont="1" applyFill="1" applyBorder="1" applyAlignment="1" applyProtection="1">
      <alignment horizontal="center" vertical="center"/>
      <protection locked="0"/>
    </xf>
    <xf numFmtId="180" fontId="17" fillId="0" borderId="11" xfId="61" applyNumberFormat="1" applyFont="1" applyFill="1" applyBorder="1" applyAlignment="1" applyProtection="1">
      <alignment horizontal="center" vertical="center"/>
      <protection locked="0"/>
    </xf>
    <xf numFmtId="181" fontId="17" fillId="0" borderId="11" xfId="61" applyNumberFormat="1" applyFont="1" applyFill="1" applyBorder="1" applyAlignment="1" applyProtection="1">
      <alignment horizontal="center" vertical="center"/>
      <protection locked="0"/>
    </xf>
    <xf numFmtId="1" fontId="17" fillId="0" borderId="11" xfId="61" applyNumberFormat="1" applyFont="1" applyFill="1" applyBorder="1" applyAlignment="1" applyProtection="1">
      <alignment horizontal="center" vertical="center"/>
      <protection locked="0"/>
    </xf>
    <xf numFmtId="3" fontId="15" fillId="0" borderId="11" xfId="61" applyNumberFormat="1" applyFont="1" applyFill="1" applyBorder="1" applyAlignment="1" applyProtection="1">
      <alignment horizontal="center" vertical="center"/>
      <protection locked="0"/>
    </xf>
    <xf numFmtId="3" fontId="11" fillId="0" borderId="11" xfId="61" applyNumberFormat="1" applyFont="1" applyFill="1" applyBorder="1" applyAlignment="1" applyProtection="1">
      <alignment horizontal="center" vertical="center"/>
      <protection locked="0"/>
    </xf>
    <xf numFmtId="180" fontId="11" fillId="0" borderId="11" xfId="61" applyNumberFormat="1" applyFont="1" applyFill="1" applyBorder="1" applyAlignment="1" applyProtection="1">
      <alignment horizontal="center" vertical="center"/>
      <protection locked="0"/>
    </xf>
    <xf numFmtId="3" fontId="17" fillId="0" borderId="11" xfId="61" applyNumberFormat="1" applyFont="1" applyFill="1" applyBorder="1" applyAlignment="1" applyProtection="1">
      <alignment horizontal="center" vertical="center" wrapText="1"/>
      <protection locked="0"/>
    </xf>
    <xf numFmtId="181" fontId="17" fillId="0" borderId="11" xfId="61" applyNumberFormat="1" applyFont="1" applyFill="1" applyBorder="1" applyAlignment="1" applyProtection="1">
      <alignment horizontal="center" vertical="center" wrapText="1"/>
      <protection locked="0"/>
    </xf>
    <xf numFmtId="181" fontId="12" fillId="0" borderId="0" xfId="61" applyNumberFormat="1" applyFont="1" applyFill="1" applyAlignment="1" applyProtection="1">
      <alignment vertical="center"/>
      <protection locked="0"/>
    </xf>
    <xf numFmtId="1" fontId="12" fillId="0" borderId="0" xfId="61" applyNumberFormat="1" applyFont="1" applyFill="1" applyAlignment="1" applyProtection="1">
      <alignment vertical="center"/>
      <protection locked="0"/>
    </xf>
    <xf numFmtId="3" fontId="18" fillId="0" borderId="11" xfId="61" applyNumberFormat="1" applyFont="1" applyFill="1" applyBorder="1" applyAlignment="1" applyProtection="1">
      <alignment horizontal="center" vertical="center"/>
      <protection locked="0"/>
    </xf>
    <xf numFmtId="3" fontId="18" fillId="0" borderId="11" xfId="54" applyNumberFormat="1" applyFont="1" applyFill="1" applyBorder="1" applyAlignment="1">
      <alignment horizontal="center" vertical="center"/>
      <protection/>
    </xf>
    <xf numFmtId="1" fontId="18" fillId="0" borderId="11" xfId="61" applyNumberFormat="1" applyFont="1" applyFill="1" applyBorder="1" applyAlignment="1" applyProtection="1">
      <alignment horizontal="center" vertical="center"/>
      <protection locked="0"/>
    </xf>
    <xf numFmtId="3" fontId="18" fillId="0" borderId="11" xfId="63" applyNumberFormat="1" applyFont="1" applyFill="1" applyBorder="1" applyAlignment="1">
      <alignment horizontal="center" vertical="center" wrapText="1"/>
      <protection/>
    </xf>
    <xf numFmtId="1" fontId="18" fillId="0" borderId="11" xfId="54" applyNumberFormat="1" applyFont="1" applyFill="1" applyBorder="1" applyAlignment="1">
      <alignment horizontal="center" vertical="center"/>
      <protection/>
    </xf>
    <xf numFmtId="1" fontId="1" fillId="0" borderId="0" xfId="61" applyNumberFormat="1" applyFont="1" applyFill="1" applyBorder="1" applyAlignment="1" applyProtection="1">
      <alignment vertical="center"/>
      <protection locked="0"/>
    </xf>
    <xf numFmtId="1" fontId="12" fillId="0" borderId="0" xfId="61" applyNumberFormat="1" applyFont="1" applyFill="1" applyBorder="1" applyAlignment="1" applyProtection="1">
      <alignment horizontal="center" vertical="center"/>
      <protection locked="0"/>
    </xf>
    <xf numFmtId="1" fontId="20" fillId="0" borderId="0" xfId="61" applyNumberFormat="1" applyFont="1" applyFill="1" applyBorder="1" applyProtection="1">
      <alignment/>
      <protection locked="0"/>
    </xf>
    <xf numFmtId="181" fontId="20" fillId="0" borderId="0" xfId="61" applyNumberFormat="1" applyFont="1" applyFill="1" applyBorder="1" applyProtection="1">
      <alignment/>
      <protection locked="0"/>
    </xf>
    <xf numFmtId="1" fontId="21" fillId="0" borderId="0" xfId="61" applyNumberFormat="1" applyFont="1" applyFill="1" applyBorder="1" applyProtection="1">
      <alignment/>
      <protection locked="0"/>
    </xf>
    <xf numFmtId="3" fontId="21" fillId="0" borderId="0" xfId="61" applyNumberFormat="1" applyFont="1" applyFill="1" applyBorder="1" applyProtection="1">
      <alignment/>
      <protection locked="0"/>
    </xf>
    <xf numFmtId="3" fontId="20" fillId="0" borderId="0" xfId="61" applyNumberFormat="1" applyFont="1" applyFill="1" applyBorder="1" applyProtection="1">
      <alignment/>
      <protection locked="0"/>
    </xf>
    <xf numFmtId="0" fontId="5" fillId="0" borderId="11" xfId="59" applyFont="1" applyFill="1" applyBorder="1" applyAlignment="1">
      <alignment horizontal="center" vertical="center"/>
      <protection/>
    </xf>
    <xf numFmtId="0" fontId="24" fillId="0" borderId="0" xfId="67" applyFont="1" applyFill="1">
      <alignment/>
      <protection/>
    </xf>
    <xf numFmtId="0" fontId="26" fillId="0" borderId="0" xfId="67" applyFont="1" applyFill="1" applyBorder="1" applyAlignment="1">
      <alignment horizontal="center"/>
      <protection/>
    </xf>
    <xf numFmtId="0" fontId="26" fillId="0" borderId="0" xfId="67" applyFont="1" applyFill="1">
      <alignment/>
      <protection/>
    </xf>
    <xf numFmtId="0" fontId="28" fillId="0" borderId="0" xfId="67" applyFont="1" applyFill="1" applyAlignment="1">
      <alignment vertical="center"/>
      <protection/>
    </xf>
    <xf numFmtId="1" fontId="29" fillId="0" borderId="0" xfId="67" applyNumberFormat="1" applyFont="1" applyFill="1">
      <alignment/>
      <protection/>
    </xf>
    <xf numFmtId="0" fontId="29" fillId="0" borderId="0" xfId="67" applyFont="1" applyFill="1">
      <alignment/>
      <protection/>
    </xf>
    <xf numFmtId="0" fontId="28" fillId="0" borderId="0" xfId="67" applyFont="1" applyFill="1" applyAlignment="1">
      <alignment vertical="center" wrapText="1"/>
      <protection/>
    </xf>
    <xf numFmtId="0" fontId="29" fillId="0" borderId="0" xfId="67" applyFont="1" applyFill="1" applyAlignment="1">
      <alignment vertical="center"/>
      <protection/>
    </xf>
    <xf numFmtId="0" fontId="29" fillId="0" borderId="0" xfId="67" applyFont="1" applyFill="1" applyAlignment="1">
      <alignment horizontal="center"/>
      <protection/>
    </xf>
    <xf numFmtId="0" fontId="29" fillId="0" borderId="0" xfId="67" applyFont="1" applyFill="1" applyAlignment="1">
      <alignment wrapText="1"/>
      <protection/>
    </xf>
    <xf numFmtId="3" fontId="27" fillId="0" borderId="11" xfId="67" applyNumberFormat="1" applyFont="1" applyFill="1" applyBorder="1" applyAlignment="1">
      <alignment horizontal="center" vertical="center"/>
      <protection/>
    </xf>
    <xf numFmtId="0" fontId="26" fillId="0" borderId="0" xfId="67" applyFont="1" applyFill="1" applyAlignment="1">
      <alignment vertical="center"/>
      <protection/>
    </xf>
    <xf numFmtId="3" fontId="33" fillId="0" borderId="0" xfId="67" applyNumberFormat="1" applyFont="1" applyFill="1" applyAlignment="1">
      <alignment horizontal="center" vertical="center"/>
      <protection/>
    </xf>
    <xf numFmtId="3" fontId="32" fillId="0" borderId="11" xfId="67" applyNumberFormat="1" applyFont="1" applyFill="1" applyBorder="1" applyAlignment="1">
      <alignment horizontal="center" vertical="center" wrapText="1"/>
      <protection/>
    </xf>
    <xf numFmtId="3" fontId="32" fillId="0" borderId="11" xfId="67" applyNumberFormat="1" applyFont="1" applyFill="1" applyBorder="1" applyAlignment="1">
      <alignment horizontal="center" vertical="center"/>
      <protection/>
    </xf>
    <xf numFmtId="3" fontId="29" fillId="0" borderId="0" xfId="67" applyNumberFormat="1" applyFont="1" applyFill="1">
      <alignment/>
      <protection/>
    </xf>
    <xf numFmtId="181" fontId="29" fillId="0" borderId="0" xfId="67" applyNumberFormat="1" applyFont="1" applyFill="1">
      <alignment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181" fontId="5" fillId="0" borderId="11" xfId="59" applyNumberFormat="1" applyFont="1" applyFill="1" applyBorder="1" applyAlignment="1">
      <alignment horizontal="center" vertical="center"/>
      <protection/>
    </xf>
    <xf numFmtId="180" fontId="5" fillId="0" borderId="11" xfId="59" applyNumberFormat="1" applyFont="1" applyFill="1" applyBorder="1" applyAlignment="1">
      <alignment horizontal="center" vertical="center"/>
      <protection/>
    </xf>
    <xf numFmtId="3" fontId="3" fillId="0" borderId="11" xfId="59" applyNumberFormat="1" applyFont="1" applyFill="1" applyBorder="1" applyAlignment="1">
      <alignment horizontal="center" vertical="center" wrapText="1"/>
      <protection/>
    </xf>
    <xf numFmtId="1" fontId="3" fillId="0" borderId="11" xfId="59" applyNumberFormat="1" applyFont="1" applyFill="1" applyBorder="1" applyAlignment="1">
      <alignment horizontal="center" vertical="center" wrapText="1"/>
      <protection/>
    </xf>
    <xf numFmtId="181" fontId="5" fillId="0" borderId="12" xfId="59" applyNumberFormat="1" applyFont="1" applyFill="1" applyBorder="1" applyAlignment="1">
      <alignment horizontal="center" vertical="center"/>
      <protection/>
    </xf>
    <xf numFmtId="180" fontId="5" fillId="0" borderId="12" xfId="59" applyNumberFormat="1" applyFont="1" applyFill="1" applyBorder="1" applyAlignment="1">
      <alignment horizontal="center" vertical="center"/>
      <protection/>
    </xf>
    <xf numFmtId="180" fontId="9" fillId="0" borderId="12" xfId="59" applyNumberFormat="1" applyFont="1" applyFill="1" applyBorder="1" applyAlignment="1">
      <alignment horizontal="center" vertical="center" wrapText="1"/>
      <protection/>
    </xf>
    <xf numFmtId="181" fontId="12" fillId="0" borderId="12" xfId="59" applyNumberFormat="1" applyFont="1" applyFill="1" applyBorder="1" applyAlignment="1">
      <alignment horizontal="center" vertical="center"/>
      <protection/>
    </xf>
    <xf numFmtId="180" fontId="12" fillId="0" borderId="12" xfId="59" applyNumberFormat="1" applyFont="1" applyFill="1" applyBorder="1" applyAlignment="1">
      <alignment horizontal="center" vertical="center"/>
      <protection/>
    </xf>
    <xf numFmtId="181" fontId="5" fillId="0" borderId="13" xfId="59" applyNumberFormat="1" applyFont="1" applyFill="1" applyBorder="1" applyAlignment="1">
      <alignment horizontal="center" vertical="center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top" wrapText="1"/>
      <protection/>
    </xf>
    <xf numFmtId="0" fontId="3" fillId="0" borderId="11" xfId="59" applyFont="1" applyFill="1" applyBorder="1" applyAlignment="1">
      <alignment horizontal="left" vertical="center" wrapText="1"/>
      <protection/>
    </xf>
    <xf numFmtId="0" fontId="3" fillId="0" borderId="12" xfId="59" applyFont="1" applyFill="1" applyBorder="1" applyAlignment="1">
      <alignment horizontal="left" vertical="center" wrapText="1"/>
      <protection/>
    </xf>
    <xf numFmtId="0" fontId="9" fillId="0" borderId="11" xfId="59" applyFont="1" applyFill="1" applyBorder="1" applyAlignment="1">
      <alignment horizontal="left" vertical="center" wrapText="1"/>
      <protection/>
    </xf>
    <xf numFmtId="0" fontId="9" fillId="0" borderId="12" xfId="59" applyFont="1" applyFill="1" applyBorder="1" applyAlignment="1">
      <alignment horizontal="left" vertical="center" wrapText="1"/>
      <protection/>
    </xf>
    <xf numFmtId="0" fontId="39" fillId="0" borderId="0" xfId="57" applyFont="1">
      <alignment/>
      <protection/>
    </xf>
    <xf numFmtId="0" fontId="40" fillId="0" borderId="0" xfId="65" applyFont="1" applyFill="1" applyBorder="1" applyAlignment="1">
      <alignment horizontal="left"/>
      <protection/>
    </xf>
    <xf numFmtId="0" fontId="41" fillId="0" borderId="14" xfId="57" applyFont="1" applyBorder="1" applyAlignment="1">
      <alignment horizontal="center" vertical="center" wrapText="1"/>
      <protection/>
    </xf>
    <xf numFmtId="0" fontId="29" fillId="0" borderId="0" xfId="57" applyFont="1">
      <alignment/>
      <protection/>
    </xf>
    <xf numFmtId="0" fontId="29" fillId="0" borderId="15" xfId="57" applyFont="1" applyBorder="1" applyAlignment="1">
      <alignment horizontal="center" vertical="center" wrapText="1"/>
      <protection/>
    </xf>
    <xf numFmtId="0" fontId="26" fillId="0" borderId="0" xfId="57" applyFont="1" applyBorder="1" applyAlignment="1">
      <alignment horizontal="left" vertical="top" wrapText="1"/>
      <protection/>
    </xf>
    <xf numFmtId="0" fontId="39" fillId="0" borderId="0" xfId="57" applyFont="1" applyFill="1">
      <alignment/>
      <protection/>
    </xf>
    <xf numFmtId="0" fontId="26" fillId="0" borderId="0" xfId="57" applyFont="1">
      <alignment/>
      <protection/>
    </xf>
    <xf numFmtId="0" fontId="26" fillId="0" borderId="0" xfId="57" applyFont="1" applyBorder="1">
      <alignment/>
      <protection/>
    </xf>
    <xf numFmtId="0" fontId="39" fillId="0" borderId="0" xfId="57" applyFont="1">
      <alignment/>
      <protection/>
    </xf>
    <xf numFmtId="0" fontId="39" fillId="0" borderId="0" xfId="57" applyFont="1" applyBorder="1">
      <alignment/>
      <protection/>
    </xf>
    <xf numFmtId="0" fontId="32" fillId="0" borderId="0" xfId="57" applyFont="1" applyFill="1" applyAlignment="1">
      <alignment/>
      <protection/>
    </xf>
    <xf numFmtId="0" fontId="29" fillId="0" borderId="0" xfId="57" applyFont="1" applyFill="1" applyAlignment="1">
      <alignment/>
      <protection/>
    </xf>
    <xf numFmtId="0" fontId="10" fillId="0" borderId="0" xfId="57" applyFill="1">
      <alignment/>
      <protection/>
    </xf>
    <xf numFmtId="0" fontId="29" fillId="0" borderId="0" xfId="57" applyFont="1" applyFill="1" applyAlignment="1">
      <alignment horizontal="center" vertical="center" wrapText="1"/>
      <protection/>
    </xf>
    <xf numFmtId="0" fontId="42" fillId="0" borderId="0" xfId="57" applyFont="1" applyFill="1" applyAlignment="1">
      <alignment horizontal="center" vertical="center" wrapText="1"/>
      <protection/>
    </xf>
    <xf numFmtId="0" fontId="28" fillId="0" borderId="11" xfId="57" applyFont="1" applyFill="1" applyBorder="1" applyAlignment="1">
      <alignment horizontal="center" vertical="center" wrapText="1"/>
      <protection/>
    </xf>
    <xf numFmtId="0" fontId="44" fillId="0" borderId="11" xfId="57" applyFont="1" applyFill="1" applyBorder="1" applyAlignment="1">
      <alignment horizontal="left" vertical="center" wrapText="1"/>
      <protection/>
    </xf>
    <xf numFmtId="180" fontId="44" fillId="0" borderId="11" xfId="57" applyNumberFormat="1" applyFont="1" applyFill="1" applyBorder="1" applyAlignment="1">
      <alignment horizontal="center" vertical="center" wrapText="1"/>
      <protection/>
    </xf>
    <xf numFmtId="180" fontId="44" fillId="0" borderId="11" xfId="56" applyNumberFormat="1" applyFont="1" applyFill="1" applyBorder="1" applyAlignment="1">
      <alignment horizontal="center" vertical="center" wrapText="1"/>
      <protection/>
    </xf>
    <xf numFmtId="181" fontId="44" fillId="0" borderId="11" xfId="57" applyNumberFormat="1" applyFont="1" applyFill="1" applyBorder="1" applyAlignment="1">
      <alignment horizontal="center" vertical="center"/>
      <protection/>
    </xf>
    <xf numFmtId="0" fontId="42" fillId="0" borderId="0" xfId="57" applyFont="1" applyFill="1" applyAlignment="1">
      <alignment vertical="center"/>
      <protection/>
    </xf>
    <xf numFmtId="0" fontId="39" fillId="0" borderId="11" xfId="57" applyFont="1" applyFill="1" applyBorder="1" applyAlignment="1">
      <alignment horizontal="left" wrapText="1"/>
      <protection/>
    </xf>
    <xf numFmtId="181" fontId="13" fillId="0" borderId="11" xfId="57" applyNumberFormat="1" applyFont="1" applyFill="1" applyBorder="1" applyAlignment="1">
      <alignment horizontal="center" wrapText="1"/>
      <protection/>
    </xf>
    <xf numFmtId="180" fontId="39" fillId="0" borderId="11" xfId="57" applyNumberFormat="1" applyFont="1" applyFill="1" applyBorder="1" applyAlignment="1">
      <alignment horizontal="center"/>
      <protection/>
    </xf>
    <xf numFmtId="0" fontId="13" fillId="0" borderId="0" xfId="57" applyFont="1" applyFill="1" applyAlignment="1">
      <alignment vertical="center" wrapText="1"/>
      <protection/>
    </xf>
    <xf numFmtId="0" fontId="29" fillId="0" borderId="0" xfId="57" applyFont="1" applyFill="1" applyAlignment="1">
      <alignment horizontal="center"/>
      <protection/>
    </xf>
    <xf numFmtId="0" fontId="12" fillId="0" borderId="0" xfId="57" applyFont="1" applyFill="1" applyAlignment="1">
      <alignment horizontal="left" vertical="center" wrapText="1"/>
      <protection/>
    </xf>
    <xf numFmtId="49" fontId="24" fillId="0" borderId="11" xfId="57" applyNumberFormat="1" applyFont="1" applyFill="1" applyBorder="1" applyAlignment="1">
      <alignment horizontal="center" vertical="center" wrapText="1"/>
      <protection/>
    </xf>
    <xf numFmtId="180" fontId="28" fillId="0" borderId="16" xfId="57" applyNumberFormat="1" applyFont="1" applyFill="1" applyBorder="1" applyAlignment="1">
      <alignment horizontal="center" vertical="center"/>
      <protection/>
    </xf>
    <xf numFmtId="180" fontId="28" fillId="0" borderId="17" xfId="57" applyNumberFormat="1" applyFont="1" applyBorder="1" applyAlignment="1">
      <alignment horizontal="center" vertical="center"/>
      <protection/>
    </xf>
    <xf numFmtId="180" fontId="34" fillId="0" borderId="18" xfId="57" applyNumberFormat="1" applyFont="1" applyFill="1" applyBorder="1" applyAlignment="1">
      <alignment horizontal="center" vertical="center"/>
      <protection/>
    </xf>
    <xf numFmtId="180" fontId="34" fillId="0" borderId="19" xfId="57" applyNumberFormat="1" applyFont="1" applyBorder="1" applyAlignment="1">
      <alignment horizontal="center" vertical="center"/>
      <protection/>
    </xf>
    <xf numFmtId="180" fontId="28" fillId="0" borderId="20" xfId="57" applyNumberFormat="1" applyFont="1" applyFill="1" applyBorder="1" applyAlignment="1">
      <alignment horizontal="center" vertical="center"/>
      <protection/>
    </xf>
    <xf numFmtId="180" fontId="28" fillId="0" borderId="21" xfId="57" applyNumberFormat="1" applyFont="1" applyFill="1" applyBorder="1" applyAlignment="1">
      <alignment horizontal="center" vertical="center"/>
      <protection/>
    </xf>
    <xf numFmtId="180" fontId="34" fillId="0" borderId="22" xfId="57" applyNumberFormat="1" applyFont="1" applyFill="1" applyBorder="1" applyAlignment="1">
      <alignment horizontal="center" vertical="center"/>
      <protection/>
    </xf>
    <xf numFmtId="180" fontId="34" fillId="0" borderId="23" xfId="57" applyNumberFormat="1" applyFont="1" applyFill="1" applyBorder="1" applyAlignment="1">
      <alignment horizontal="center" vertical="center"/>
      <protection/>
    </xf>
    <xf numFmtId="180" fontId="28" fillId="0" borderId="24" xfId="57" applyNumberFormat="1" applyFont="1" applyFill="1" applyBorder="1" applyAlignment="1">
      <alignment horizontal="center" vertical="center"/>
      <protection/>
    </xf>
    <xf numFmtId="180" fontId="28" fillId="0" borderId="25" xfId="57" applyNumberFormat="1" applyFont="1" applyFill="1" applyBorder="1" applyAlignment="1">
      <alignment horizontal="center" vertical="center"/>
      <protection/>
    </xf>
    <xf numFmtId="180" fontId="34" fillId="0" borderId="19" xfId="57" applyNumberFormat="1" applyFont="1" applyFill="1" applyBorder="1" applyAlignment="1">
      <alignment horizontal="center" vertical="center"/>
      <protection/>
    </xf>
    <xf numFmtId="0" fontId="4" fillId="4" borderId="17" xfId="57" applyFont="1" applyFill="1" applyBorder="1" applyAlignment="1">
      <alignment horizontal="left" vertical="center" wrapText="1"/>
      <protection/>
    </xf>
    <xf numFmtId="0" fontId="45" fillId="0" borderId="19" xfId="57" applyFont="1" applyBorder="1" applyAlignment="1">
      <alignment horizontal="left" vertical="center" wrapText="1"/>
      <protection/>
    </xf>
    <xf numFmtId="0" fontId="4" fillId="0" borderId="21" xfId="57" applyFont="1" applyFill="1" applyBorder="1" applyAlignment="1">
      <alignment horizontal="left" vertical="center" wrapText="1"/>
      <protection/>
    </xf>
    <xf numFmtId="0" fontId="45" fillId="0" borderId="23" xfId="57" applyFont="1" applyFill="1" applyBorder="1" applyAlignment="1">
      <alignment horizontal="left" vertical="center" wrapText="1"/>
      <protection/>
    </xf>
    <xf numFmtId="0" fontId="4" fillId="0" borderId="25" xfId="57" applyFont="1" applyFill="1" applyBorder="1" applyAlignment="1">
      <alignment horizontal="left" vertical="center" wrapText="1"/>
      <protection/>
    </xf>
    <xf numFmtId="0" fontId="45" fillId="0" borderId="19" xfId="57" applyFont="1" applyFill="1" applyBorder="1" applyAlignment="1">
      <alignment horizontal="left" vertical="center" wrapText="1"/>
      <protection/>
    </xf>
    <xf numFmtId="49" fontId="44" fillId="0" borderId="26" xfId="57" applyNumberFormat="1" applyFont="1" applyFill="1" applyBorder="1" applyAlignment="1">
      <alignment horizontal="center" vertical="center" wrapText="1"/>
      <protection/>
    </xf>
    <xf numFmtId="49" fontId="44" fillId="0" borderId="27" xfId="57" applyNumberFormat="1" applyFont="1" applyFill="1" applyBorder="1" applyAlignment="1">
      <alignment horizontal="center" vertical="center" wrapText="1"/>
      <protection/>
    </xf>
    <xf numFmtId="0" fontId="1" fillId="0" borderId="0" xfId="64" applyFont="1" applyAlignment="1">
      <alignment vertical="top"/>
      <protection/>
    </xf>
    <xf numFmtId="0" fontId="45" fillId="0" borderId="0" xfId="57" applyFont="1" applyAlignment="1">
      <alignment vertical="top"/>
      <protection/>
    </xf>
    <xf numFmtId="0" fontId="1" fillId="0" borderId="0" xfId="64" applyFont="1" applyFill="1" applyAlignment="1">
      <alignment vertical="top"/>
      <protection/>
    </xf>
    <xf numFmtId="0" fontId="36" fillId="0" borderId="0" xfId="64" applyFont="1" applyFill="1" applyAlignment="1">
      <alignment horizontal="center" vertical="top" wrapText="1"/>
      <protection/>
    </xf>
    <xf numFmtId="0" fontId="45" fillId="0" borderId="0" xfId="64" applyFont="1" applyFill="1" applyAlignment="1">
      <alignment horizontal="right" vertical="center"/>
      <protection/>
    </xf>
    <xf numFmtId="0" fontId="37" fillId="0" borderId="0" xfId="64" applyFont="1" applyFill="1" applyAlignment="1">
      <alignment horizontal="center" vertical="top" wrapText="1"/>
      <protection/>
    </xf>
    <xf numFmtId="0" fontId="37" fillId="0" borderId="11" xfId="64" applyFont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0" fontId="12" fillId="0" borderId="11" xfId="64" applyFont="1" applyFill="1" applyBorder="1" applyAlignment="1">
      <alignment horizontal="center" vertical="center" wrapText="1"/>
      <protection/>
    </xf>
    <xf numFmtId="0" fontId="12" fillId="0" borderId="11" xfId="64" applyFont="1" applyBorder="1" applyAlignment="1">
      <alignment horizontal="center" vertical="center" wrapText="1"/>
      <protection/>
    </xf>
    <xf numFmtId="0" fontId="12" fillId="0" borderId="11" xfId="64" applyNumberFormat="1" applyFont="1" applyBorder="1" applyAlignment="1">
      <alignment horizontal="center" vertical="center" wrapText="1"/>
      <protection/>
    </xf>
    <xf numFmtId="0" fontId="1" fillId="0" borderId="0" xfId="64" applyFont="1" applyAlignment="1">
      <alignment vertical="center"/>
      <protection/>
    </xf>
    <xf numFmtId="0" fontId="4" fillId="0" borderId="11" xfId="64" applyFont="1" applyBorder="1" applyAlignment="1">
      <alignment horizontal="center" vertical="center"/>
      <protection/>
    </xf>
    <xf numFmtId="3" fontId="4" fillId="0" borderId="11" xfId="57" applyNumberFormat="1" applyFont="1" applyBorder="1" applyAlignment="1">
      <alignment horizontal="center" vertical="center"/>
      <protection/>
    </xf>
    <xf numFmtId="180" fontId="4" fillId="0" borderId="11" xfId="57" applyNumberFormat="1" applyFont="1" applyBorder="1" applyAlignment="1">
      <alignment horizontal="center" vertical="center"/>
      <protection/>
    </xf>
    <xf numFmtId="3" fontId="1" fillId="0" borderId="0" xfId="64" applyNumberFormat="1" applyFont="1" applyAlignment="1">
      <alignment vertical="center"/>
      <protection/>
    </xf>
    <xf numFmtId="0" fontId="22" fillId="0" borderId="0" xfId="64" applyFont="1" applyAlignment="1">
      <alignment horizontal="center" vertical="center"/>
      <protection/>
    </xf>
    <xf numFmtId="0" fontId="22" fillId="0" borderId="11" xfId="61" applyNumberFormat="1" applyFont="1" applyFill="1" applyBorder="1" applyAlignment="1" applyProtection="1">
      <alignment horizontal="left" vertical="center"/>
      <protection locked="0"/>
    </xf>
    <xf numFmtId="3" fontId="22" fillId="0" borderId="11" xfId="57" applyNumberFormat="1" applyFont="1" applyBorder="1" applyAlignment="1">
      <alignment horizontal="center" vertical="center"/>
      <protection/>
    </xf>
    <xf numFmtId="180" fontId="22" fillId="0" borderId="11" xfId="57" applyNumberFormat="1" applyFont="1" applyBorder="1" applyAlignment="1">
      <alignment horizontal="center" vertical="center"/>
      <protection/>
    </xf>
    <xf numFmtId="181" fontId="22" fillId="0" borderId="0" xfId="64" applyNumberFormat="1" applyFont="1" applyAlignment="1">
      <alignment horizontal="center" vertical="center"/>
      <protection/>
    </xf>
    <xf numFmtId="180" fontId="1" fillId="0" borderId="0" xfId="64" applyNumberFormat="1" applyFont="1" applyAlignment="1">
      <alignment vertical="center"/>
      <protection/>
    </xf>
    <xf numFmtId="181" fontId="22" fillId="19" borderId="0" xfId="64" applyNumberFormat="1" applyFont="1" applyFill="1" applyAlignment="1">
      <alignment horizontal="center" vertical="center"/>
      <protection/>
    </xf>
    <xf numFmtId="3" fontId="22" fillId="0" borderId="11" xfId="57" applyNumberFormat="1" applyFont="1" applyFill="1" applyBorder="1" applyAlignment="1">
      <alignment horizontal="center" vertical="center"/>
      <protection/>
    </xf>
    <xf numFmtId="0" fontId="1" fillId="0" borderId="0" xfId="64" applyFont="1">
      <alignment/>
      <protection/>
    </xf>
    <xf numFmtId="0" fontId="31" fillId="0" borderId="0" xfId="67" applyFont="1" applyFill="1" applyAlignment="1">
      <alignment horizontal="center"/>
      <protection/>
    </xf>
    <xf numFmtId="0" fontId="27" fillId="0" borderId="11" xfId="67" applyFont="1" applyFill="1" applyBorder="1" applyAlignment="1">
      <alignment horizontal="center" vertical="center" wrapText="1"/>
      <protection/>
    </xf>
    <xf numFmtId="0" fontId="24" fillId="0" borderId="0" xfId="67" applyFont="1" applyFill="1" applyAlignment="1">
      <alignment vertical="center" wrapText="1"/>
      <protection/>
    </xf>
    <xf numFmtId="0" fontId="28" fillId="0" borderId="0" xfId="67" applyFont="1" applyFill="1" applyAlignment="1">
      <alignment horizontal="center" vertical="top" wrapText="1"/>
      <protection/>
    </xf>
    <xf numFmtId="0" fontId="27" fillId="0" borderId="28" xfId="67" applyFont="1" applyFill="1" applyBorder="1" applyAlignment="1">
      <alignment horizontal="center" vertical="center" wrapText="1"/>
      <protection/>
    </xf>
    <xf numFmtId="180" fontId="27" fillId="0" borderId="29" xfId="67" applyNumberFormat="1" applyFont="1" applyFill="1" applyBorder="1" applyAlignment="1">
      <alignment horizontal="center" vertical="center"/>
      <protection/>
    </xf>
    <xf numFmtId="0" fontId="22" fillId="0" borderId="28" xfId="62" applyFont="1" applyBorder="1" applyAlignment="1">
      <alignment vertical="center" wrapText="1"/>
      <protection/>
    </xf>
    <xf numFmtId="180" fontId="32" fillId="0" borderId="29" xfId="67" applyNumberFormat="1" applyFont="1" applyFill="1" applyBorder="1" applyAlignment="1">
      <alignment horizontal="center" vertical="center"/>
      <protection/>
    </xf>
    <xf numFmtId="0" fontId="22" fillId="0" borderId="30" xfId="62" applyFont="1" applyBorder="1" applyAlignment="1">
      <alignment vertical="center" wrapText="1"/>
      <protection/>
    </xf>
    <xf numFmtId="3" fontId="32" fillId="0" borderId="31" xfId="67" applyNumberFormat="1" applyFont="1" applyFill="1" applyBorder="1" applyAlignment="1">
      <alignment horizontal="center" vertical="center" wrapText="1"/>
      <protection/>
    </xf>
    <xf numFmtId="3" fontId="32" fillId="0" borderId="31" xfId="67" applyNumberFormat="1" applyFont="1" applyFill="1" applyBorder="1" applyAlignment="1">
      <alignment horizontal="center" vertical="center"/>
      <protection/>
    </xf>
    <xf numFmtId="180" fontId="32" fillId="0" borderId="32" xfId="67" applyNumberFormat="1" applyFont="1" applyFill="1" applyBorder="1" applyAlignment="1">
      <alignment horizontal="center" vertical="center"/>
      <protection/>
    </xf>
    <xf numFmtId="14" fontId="27" fillId="0" borderId="29" xfId="48" applyNumberFormat="1" applyFont="1" applyBorder="1" applyAlignment="1">
      <alignment horizontal="center" vertical="center" wrapText="1"/>
      <protection/>
    </xf>
    <xf numFmtId="0" fontId="27" fillId="0" borderId="28" xfId="67" applyFont="1" applyFill="1" applyBorder="1" applyAlignment="1">
      <alignment horizontal="center" vertical="center" wrapText="1"/>
      <protection/>
    </xf>
    <xf numFmtId="3" fontId="27" fillId="4" borderId="11" xfId="67" applyNumberFormat="1" applyFont="1" applyFill="1" applyBorder="1" applyAlignment="1">
      <alignment horizontal="center" vertical="center"/>
      <protection/>
    </xf>
    <xf numFmtId="3" fontId="66" fillId="4" borderId="11" xfId="67" applyNumberFormat="1" applyFont="1" applyFill="1" applyBorder="1" applyAlignment="1">
      <alignment horizontal="center" vertical="center"/>
      <protection/>
    </xf>
    <xf numFmtId="3" fontId="66" fillId="4" borderId="33" xfId="67" applyNumberFormat="1" applyFont="1" applyFill="1" applyBorder="1" applyAlignment="1">
      <alignment horizontal="center" vertical="center"/>
      <protection/>
    </xf>
    <xf numFmtId="180" fontId="27" fillId="0" borderId="29" xfId="67" applyNumberFormat="1" applyFont="1" applyFill="1" applyBorder="1" applyAlignment="1">
      <alignment horizontal="center" vertical="center" wrapText="1"/>
      <protection/>
    </xf>
    <xf numFmtId="0" fontId="32" fillId="0" borderId="28" xfId="67" applyFont="1" applyFill="1" applyBorder="1" applyAlignment="1">
      <alignment horizontal="left" vertical="center" wrapText="1"/>
      <protection/>
    </xf>
    <xf numFmtId="3" fontId="47" fillId="0" borderId="11" xfId="48" applyNumberFormat="1" applyFont="1" applyBorder="1" applyAlignment="1">
      <alignment horizontal="center" vertical="center" wrapText="1"/>
      <protection/>
    </xf>
    <xf numFmtId="3" fontId="67" fillId="4" borderId="33" xfId="67" applyNumberFormat="1" applyFont="1" applyFill="1" applyBorder="1" applyAlignment="1">
      <alignment horizontal="center" vertical="center"/>
      <protection/>
    </xf>
    <xf numFmtId="180" fontId="32" fillId="0" borderId="29" xfId="67" applyNumberFormat="1" applyFont="1" applyFill="1" applyBorder="1" applyAlignment="1">
      <alignment horizontal="center" vertical="center" wrapText="1"/>
      <protection/>
    </xf>
    <xf numFmtId="0" fontId="32" fillId="0" borderId="30" xfId="67" applyFont="1" applyFill="1" applyBorder="1" applyAlignment="1">
      <alignment horizontal="left" vertical="center" wrapText="1"/>
      <protection/>
    </xf>
    <xf numFmtId="3" fontId="47" fillId="0" borderId="31" xfId="48" applyNumberFormat="1" applyFont="1" applyBorder="1" applyAlignment="1">
      <alignment horizontal="center" vertical="center" wrapText="1"/>
      <protection/>
    </xf>
    <xf numFmtId="3" fontId="67" fillId="4" borderId="34" xfId="67" applyNumberFormat="1" applyFont="1" applyFill="1" applyBorder="1" applyAlignment="1">
      <alignment horizontal="center" vertical="center"/>
      <protection/>
    </xf>
    <xf numFmtId="3" fontId="22" fillId="0" borderId="35" xfId="57" applyNumberFormat="1" applyFont="1" applyBorder="1" applyAlignment="1">
      <alignment horizontal="center" vertical="center"/>
      <protection/>
    </xf>
    <xf numFmtId="3" fontId="22" fillId="0" borderId="0" xfId="57" applyNumberFormat="1" applyFont="1" applyBorder="1" applyAlignment="1">
      <alignment horizontal="center" vertical="center"/>
      <protection/>
    </xf>
    <xf numFmtId="180" fontId="69" fillId="0" borderId="11" xfId="57" applyNumberFormat="1" applyFont="1" applyBorder="1" applyAlignment="1">
      <alignment horizontal="center" vertical="center"/>
      <protection/>
    </xf>
    <xf numFmtId="180" fontId="70" fillId="0" borderId="29" xfId="67" applyNumberFormat="1" applyFont="1" applyFill="1" applyBorder="1" applyAlignment="1">
      <alignment horizontal="center" vertical="center" wrapText="1"/>
      <protection/>
    </xf>
    <xf numFmtId="3" fontId="3" fillId="0" borderId="12" xfId="59" applyNumberFormat="1" applyFont="1" applyFill="1" applyBorder="1" applyAlignment="1">
      <alignment horizontal="center" vertical="center" wrapText="1"/>
      <protection/>
    </xf>
    <xf numFmtId="3" fontId="3" fillId="0" borderId="12" xfId="60" applyNumberFormat="1" applyFont="1" applyFill="1" applyBorder="1" applyAlignment="1">
      <alignment horizontal="center" vertical="center" wrapText="1"/>
      <protection/>
    </xf>
    <xf numFmtId="1" fontId="3" fillId="0" borderId="12" xfId="59" applyNumberFormat="1" applyFont="1" applyFill="1" applyBorder="1" applyAlignment="1">
      <alignment horizontal="center" vertical="center" wrapText="1"/>
      <protection/>
    </xf>
    <xf numFmtId="1" fontId="3" fillId="0" borderId="12" xfId="60" applyNumberFormat="1" applyFont="1" applyFill="1" applyBorder="1" applyAlignment="1">
      <alignment horizontal="center" vertical="center" wrapText="1"/>
      <protection/>
    </xf>
    <xf numFmtId="1" fontId="3" fillId="0" borderId="11" xfId="60" applyNumberFormat="1" applyFont="1" applyFill="1" applyBorder="1" applyAlignment="1">
      <alignment horizontal="center" vertical="center" wrapText="1"/>
      <protection/>
    </xf>
    <xf numFmtId="1" fontId="65" fillId="0" borderId="11" xfId="59" applyNumberFormat="1" applyFont="1" applyFill="1" applyBorder="1" applyAlignment="1">
      <alignment horizontal="center" vertical="center" wrapText="1"/>
      <protection/>
    </xf>
    <xf numFmtId="1" fontId="5" fillId="0" borderId="11" xfId="59" applyNumberFormat="1" applyFont="1" applyFill="1" applyBorder="1" applyAlignment="1">
      <alignment horizontal="center" vertical="center"/>
      <protection/>
    </xf>
    <xf numFmtId="0" fontId="65" fillId="0" borderId="11" xfId="49" applyFont="1" applyFill="1" applyBorder="1" applyAlignment="1">
      <alignment horizontal="left" vertical="center" wrapText="1"/>
      <protection/>
    </xf>
    <xf numFmtId="0" fontId="23" fillId="0" borderId="11" xfId="67" applyFont="1" applyFill="1" applyBorder="1" applyAlignment="1">
      <alignment horizontal="center" vertical="center" wrapText="1"/>
      <protection/>
    </xf>
    <xf numFmtId="0" fontId="23" fillId="0" borderId="29" xfId="67" applyFont="1" applyFill="1" applyBorder="1" applyAlignment="1">
      <alignment horizontal="center" vertical="center" wrapText="1"/>
      <protection/>
    </xf>
    <xf numFmtId="49" fontId="5" fillId="0" borderId="11" xfId="59" applyNumberFormat="1" applyFont="1" applyFill="1" applyBorder="1" applyAlignment="1">
      <alignment horizontal="center" vertical="center" wrapText="1"/>
      <protection/>
    </xf>
    <xf numFmtId="0" fontId="12" fillId="0" borderId="36" xfId="66" applyFont="1" applyFill="1" applyBorder="1" applyAlignment="1">
      <alignment horizontal="left"/>
      <protection/>
    </xf>
    <xf numFmtId="1" fontId="13" fillId="0" borderId="11" xfId="61" applyNumberFormat="1" applyFont="1" applyFill="1" applyBorder="1" applyAlignment="1" applyProtection="1">
      <alignment horizontal="center" vertical="center"/>
      <protection locked="0"/>
    </xf>
    <xf numFmtId="3" fontId="13" fillId="0" borderId="11" xfId="61" applyNumberFormat="1" applyFont="1" applyFill="1" applyBorder="1" applyAlignment="1" applyProtection="1">
      <alignment horizontal="center" vertical="center"/>
      <protection locked="0"/>
    </xf>
    <xf numFmtId="180" fontId="70" fillId="0" borderId="32" xfId="67" applyNumberFormat="1" applyFont="1" applyFill="1" applyBorder="1" applyAlignment="1">
      <alignment horizontal="center" vertical="center" wrapText="1"/>
      <protection/>
    </xf>
    <xf numFmtId="1" fontId="1" fillId="0" borderId="37" xfId="61" applyNumberFormat="1" applyFont="1" applyFill="1" applyBorder="1" applyAlignment="1" applyProtection="1">
      <alignment horizontal="center"/>
      <protection locked="0"/>
    </xf>
    <xf numFmtId="1" fontId="13" fillId="0" borderId="11" xfId="61" applyNumberFormat="1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>
      <alignment horizontal="center"/>
    </xf>
    <xf numFmtId="0" fontId="71" fillId="0" borderId="11" xfId="0" applyFont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 wrapText="1"/>
    </xf>
    <xf numFmtId="1" fontId="13" fillId="0" borderId="38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>
      <alignment horizontal="center" wrapText="1"/>
    </xf>
    <xf numFmtId="0" fontId="0" fillId="0" borderId="11" xfId="0" applyAlignment="1">
      <alignment horizontal="right"/>
    </xf>
    <xf numFmtId="0" fontId="27" fillId="0" borderId="11" xfId="67" applyFont="1" applyFill="1" applyBorder="1" applyAlignment="1">
      <alignment horizontal="center" vertical="center" wrapText="1"/>
      <protection/>
    </xf>
    <xf numFmtId="14" fontId="27" fillId="0" borderId="39" xfId="48" applyNumberFormat="1" applyFont="1" applyBorder="1" applyAlignment="1">
      <alignment horizontal="center" vertical="center" wrapText="1"/>
      <protection/>
    </xf>
    <xf numFmtId="0" fontId="26" fillId="0" borderId="40" xfId="67" applyFont="1" applyFill="1" applyBorder="1" applyAlignment="1">
      <alignment horizontal="center"/>
      <protection/>
    </xf>
    <xf numFmtId="2" fontId="27" fillId="0" borderId="39" xfId="67" applyNumberFormat="1" applyFont="1" applyFill="1" applyBorder="1" applyAlignment="1">
      <alignment horizontal="center" vertical="center" wrapText="1"/>
      <protection/>
    </xf>
    <xf numFmtId="2" fontId="27" fillId="0" borderId="11" xfId="67" applyNumberFormat="1" applyFont="1" applyFill="1" applyBorder="1" applyAlignment="1">
      <alignment horizontal="center" vertical="center" wrapText="1"/>
      <protection/>
    </xf>
    <xf numFmtId="0" fontId="27" fillId="0" borderId="39" xfId="67" applyFont="1" applyFill="1" applyBorder="1" applyAlignment="1">
      <alignment horizontal="center" vertical="center" wrapText="1"/>
      <protection/>
    </xf>
    <xf numFmtId="0" fontId="24" fillId="0" borderId="41" xfId="57" applyFont="1" applyFill="1" applyBorder="1" applyAlignment="1">
      <alignment horizontal="center" vertical="center" wrapText="1"/>
      <protection/>
    </xf>
    <xf numFmtId="0" fontId="24" fillId="0" borderId="42" xfId="57" applyFont="1" applyFill="1" applyBorder="1" applyAlignment="1">
      <alignment horizontal="center" vertical="center" wrapText="1"/>
      <protection/>
    </xf>
    <xf numFmtId="0" fontId="23" fillId="0" borderId="0" xfId="57" applyFont="1" applyAlignment="1">
      <alignment horizontal="center" vertical="center" wrapText="1"/>
      <protection/>
    </xf>
    <xf numFmtId="0" fontId="40" fillId="0" borderId="43" xfId="65" applyFont="1" applyFill="1" applyBorder="1" applyAlignment="1">
      <alignment horizontal="center" wrapText="1"/>
      <protection/>
    </xf>
    <xf numFmtId="0" fontId="40" fillId="0" borderId="44" xfId="65" applyFont="1" applyFill="1" applyBorder="1" applyAlignment="1">
      <alignment horizontal="center" wrapText="1"/>
      <protection/>
    </xf>
    <xf numFmtId="0" fontId="43" fillId="0" borderId="11" xfId="57" applyFont="1" applyFill="1" applyBorder="1" applyAlignment="1">
      <alignment horizontal="center" vertical="center" wrapText="1"/>
      <protection/>
    </xf>
    <xf numFmtId="0" fontId="41" fillId="0" borderId="0" xfId="57" applyFont="1" applyFill="1" applyBorder="1" applyAlignment="1">
      <alignment horizontal="right"/>
      <protection/>
    </xf>
    <xf numFmtId="0" fontId="28" fillId="0" borderId="11" xfId="57" applyFont="1" applyFill="1" applyBorder="1" applyAlignment="1">
      <alignment horizontal="center" vertical="center" wrapText="1"/>
      <protection/>
    </xf>
    <xf numFmtId="0" fontId="27" fillId="0" borderId="0" xfId="57" applyFont="1" applyFill="1" applyBorder="1" applyAlignment="1">
      <alignment horizontal="center" vertical="center" wrapText="1"/>
      <protection/>
    </xf>
    <xf numFmtId="0" fontId="35" fillId="0" borderId="0" xfId="57" applyFont="1" applyFill="1" applyBorder="1" applyAlignment="1">
      <alignment horizontal="center" vertical="center" wrapText="1"/>
      <protection/>
    </xf>
    <xf numFmtId="0" fontId="24" fillId="0" borderId="11" xfId="57" applyFont="1" applyFill="1" applyBorder="1" applyAlignment="1">
      <alignment horizontal="center" vertical="center" wrapText="1"/>
      <protection/>
    </xf>
    <xf numFmtId="0" fontId="36" fillId="4" borderId="0" xfId="64" applyFont="1" applyFill="1" applyAlignment="1">
      <alignment horizontal="center" vertical="top" wrapText="1"/>
      <protection/>
    </xf>
    <xf numFmtId="0" fontId="36" fillId="0" borderId="11" xfId="64" applyFont="1" applyFill="1" applyBorder="1" applyAlignment="1">
      <alignment horizontal="center" vertical="top" wrapText="1"/>
      <protection/>
    </xf>
    <xf numFmtId="173" fontId="37" fillId="0" borderId="11" xfId="64" applyNumberFormat="1" applyFont="1" applyFill="1" applyBorder="1" applyAlignment="1">
      <alignment horizontal="center" vertical="center" wrapText="1"/>
      <protection/>
    </xf>
    <xf numFmtId="0" fontId="37" fillId="0" borderId="11" xfId="64" applyFont="1" applyFill="1" applyBorder="1" applyAlignment="1">
      <alignment horizontal="center" vertical="center" wrapText="1"/>
      <protection/>
    </xf>
    <xf numFmtId="173" fontId="37" fillId="0" borderId="11" xfId="64" applyNumberFormat="1" applyFont="1" applyBorder="1" applyAlignment="1">
      <alignment horizontal="center" vertical="center" wrapText="1"/>
      <protection/>
    </xf>
    <xf numFmtId="0" fontId="37" fillId="0" borderId="11" xfId="64" applyFont="1" applyBorder="1" applyAlignment="1">
      <alignment horizontal="center" vertical="center" wrapText="1"/>
      <protection/>
    </xf>
    <xf numFmtId="0" fontId="23" fillId="0" borderId="0" xfId="67" applyFont="1" applyFill="1" applyAlignment="1">
      <alignment horizontal="center" wrapText="1"/>
      <protection/>
    </xf>
    <xf numFmtId="0" fontId="25" fillId="0" borderId="0" xfId="67" applyFont="1" applyFill="1" applyAlignment="1">
      <alignment horizontal="center"/>
      <protection/>
    </xf>
    <xf numFmtId="0" fontId="26" fillId="0" borderId="45" xfId="67" applyFont="1" applyFill="1" applyBorder="1" applyAlignment="1">
      <alignment horizontal="center"/>
      <protection/>
    </xf>
    <xf numFmtId="14" fontId="27" fillId="0" borderId="46" xfId="48" applyNumberFormat="1" applyFont="1" applyBorder="1" applyAlignment="1">
      <alignment horizontal="center" vertical="center" wrapText="1"/>
      <protection/>
    </xf>
    <xf numFmtId="0" fontId="30" fillId="0" borderId="0" xfId="67" applyFont="1" applyFill="1" applyAlignment="1">
      <alignment horizontal="center" wrapText="1"/>
      <protection/>
    </xf>
    <xf numFmtId="0" fontId="25" fillId="0" borderId="0" xfId="67" applyFont="1" applyFill="1" applyAlignment="1">
      <alignment horizontal="center" wrapText="1"/>
      <protection/>
    </xf>
    <xf numFmtId="0" fontId="26" fillId="0" borderId="47" xfId="67" applyFont="1" applyFill="1" applyBorder="1" applyAlignment="1">
      <alignment horizontal="center"/>
      <protection/>
    </xf>
    <xf numFmtId="0" fontId="26" fillId="0" borderId="28" xfId="67" applyFont="1" applyFill="1" applyBorder="1" applyAlignment="1">
      <alignment horizontal="center"/>
      <protection/>
    </xf>
    <xf numFmtId="0" fontId="23" fillId="0" borderId="39" xfId="67" applyFont="1" applyFill="1" applyBorder="1" applyAlignment="1">
      <alignment horizontal="center" vertical="center" wrapText="1"/>
      <protection/>
    </xf>
    <xf numFmtId="0" fontId="23" fillId="0" borderId="11" xfId="67" applyFont="1" applyFill="1" applyBorder="1" applyAlignment="1">
      <alignment horizontal="center" vertical="center" wrapText="1"/>
      <protection/>
    </xf>
    <xf numFmtId="0" fontId="23" fillId="0" borderId="46" xfId="67" applyFont="1" applyFill="1" applyBorder="1" applyAlignment="1">
      <alignment horizontal="center" vertical="center" wrapText="1"/>
      <protection/>
    </xf>
    <xf numFmtId="0" fontId="5" fillId="0" borderId="13" xfId="59" applyFont="1" applyFill="1" applyBorder="1" applyAlignment="1">
      <alignment horizontal="center" vertical="center"/>
      <protection/>
    </xf>
    <xf numFmtId="0" fontId="5" fillId="0" borderId="48" xfId="59" applyFont="1" applyFill="1" applyBorder="1" applyAlignment="1">
      <alignment horizontal="center" vertical="center"/>
      <protection/>
    </xf>
    <xf numFmtId="0" fontId="9" fillId="0" borderId="49" xfId="58" applyFont="1" applyFill="1" applyBorder="1" applyAlignment="1">
      <alignment horizontal="left" vertical="center" wrapText="1"/>
      <protection/>
    </xf>
    <xf numFmtId="181" fontId="5" fillId="0" borderId="33" xfId="59" applyNumberFormat="1" applyFont="1" applyFill="1" applyBorder="1" applyAlignment="1">
      <alignment horizontal="center" vertical="center"/>
      <protection/>
    </xf>
    <xf numFmtId="181" fontId="5" fillId="0" borderId="50" xfId="59" applyNumberFormat="1" applyFont="1" applyFill="1" applyBorder="1" applyAlignment="1">
      <alignment horizontal="center" vertical="center"/>
      <protection/>
    </xf>
    <xf numFmtId="0" fontId="38" fillId="0" borderId="49" xfId="59" applyFont="1" applyFill="1" applyBorder="1" applyAlignment="1">
      <alignment horizontal="center" vertical="center" wrapText="1"/>
      <protection/>
    </xf>
    <xf numFmtId="0" fontId="38" fillId="0" borderId="1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5" fillId="0" borderId="33" xfId="59" applyFont="1" applyFill="1" applyBorder="1" applyAlignment="1">
      <alignment horizontal="center" vertical="center"/>
      <protection/>
    </xf>
    <xf numFmtId="0" fontId="5" fillId="0" borderId="50" xfId="59" applyFont="1" applyFill="1" applyBorder="1" applyAlignment="1">
      <alignment horizontal="center" vertical="center"/>
      <protection/>
    </xf>
    <xf numFmtId="0" fontId="37" fillId="0" borderId="0" xfId="60" applyFont="1" applyAlignment="1">
      <alignment horizontal="center"/>
      <protection/>
    </xf>
    <xf numFmtId="0" fontId="37" fillId="0" borderId="10" xfId="59" applyFont="1" applyFill="1" applyBorder="1" applyAlignment="1">
      <alignment horizontal="center" vertical="top" wrapText="1"/>
      <protection/>
    </xf>
    <xf numFmtId="0" fontId="5" fillId="0" borderId="11" xfId="59" applyFont="1" applyFill="1" applyBorder="1" applyAlignment="1">
      <alignment horizontal="center" vertical="center"/>
      <protection/>
    </xf>
    <xf numFmtId="1" fontId="11" fillId="0" borderId="11" xfId="61" applyNumberFormat="1" applyFont="1" applyFill="1" applyBorder="1" applyAlignment="1" applyProtection="1">
      <alignment horizontal="center" vertical="center" wrapText="1"/>
      <protection/>
    </xf>
    <xf numFmtId="1" fontId="14" fillId="0" borderId="51" xfId="61" applyNumberFormat="1" applyFont="1" applyFill="1" applyBorder="1" applyAlignment="1" applyProtection="1">
      <alignment horizontal="center" vertical="center" wrapText="1"/>
      <protection/>
    </xf>
    <xf numFmtId="1" fontId="14" fillId="0" borderId="12" xfId="61" applyNumberFormat="1" applyFont="1" applyFill="1" applyBorder="1" applyAlignment="1" applyProtection="1">
      <alignment horizontal="center" vertical="center" wrapText="1"/>
      <protection/>
    </xf>
    <xf numFmtId="1" fontId="16" fillId="0" borderId="11" xfId="61" applyNumberFormat="1" applyFont="1" applyFill="1" applyBorder="1" applyAlignment="1" applyProtection="1">
      <alignment horizontal="center" vertical="center" wrapText="1"/>
      <protection/>
    </xf>
    <xf numFmtId="1" fontId="14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11" xfId="61" applyNumberFormat="1" applyFont="1" applyFill="1" applyBorder="1" applyAlignment="1" applyProtection="1">
      <alignment horizontal="center" vertical="center" wrapText="1"/>
      <protection/>
    </xf>
    <xf numFmtId="1" fontId="12" fillId="0" borderId="52" xfId="61" applyNumberFormat="1" applyFont="1" applyFill="1" applyBorder="1" applyAlignment="1" applyProtection="1">
      <alignment horizontal="center" vertical="center" wrapText="1"/>
      <protection/>
    </xf>
    <xf numFmtId="1" fontId="12" fillId="0" borderId="53" xfId="61" applyNumberFormat="1" applyFont="1" applyFill="1" applyBorder="1" applyAlignment="1" applyProtection="1">
      <alignment horizontal="center" vertical="center" wrapText="1"/>
      <protection/>
    </xf>
    <xf numFmtId="1" fontId="12" fillId="0" borderId="54" xfId="61" applyNumberFormat="1" applyFont="1" applyFill="1" applyBorder="1" applyAlignment="1" applyProtection="1">
      <alignment horizontal="center" vertical="center" wrapText="1"/>
      <protection/>
    </xf>
    <xf numFmtId="1" fontId="12" fillId="0" borderId="55" xfId="61" applyNumberFormat="1" applyFont="1" applyFill="1" applyBorder="1" applyAlignment="1" applyProtection="1">
      <alignment horizontal="center" vertical="center" wrapText="1"/>
      <protection/>
    </xf>
    <xf numFmtId="1" fontId="12" fillId="0" borderId="49" xfId="61" applyNumberFormat="1" applyFont="1" applyFill="1" applyBorder="1" applyAlignment="1" applyProtection="1">
      <alignment horizontal="center" vertical="center" wrapText="1"/>
      <protection/>
    </xf>
    <xf numFmtId="1" fontId="12" fillId="0" borderId="56" xfId="61" applyNumberFormat="1" applyFont="1" applyFill="1" applyBorder="1" applyAlignment="1" applyProtection="1">
      <alignment horizontal="center" vertical="center" wrapText="1"/>
      <protection/>
    </xf>
    <xf numFmtId="1" fontId="12" fillId="0" borderId="13" xfId="61" applyNumberFormat="1" applyFont="1" applyFill="1" applyBorder="1" applyAlignment="1" applyProtection="1">
      <alignment horizontal="center" vertical="center" wrapText="1"/>
      <protection/>
    </xf>
    <xf numFmtId="1" fontId="12" fillId="0" borderId="10" xfId="61" applyNumberFormat="1" applyFont="1" applyFill="1" applyBorder="1" applyAlignment="1" applyProtection="1">
      <alignment horizontal="center" vertical="center" wrapText="1"/>
      <protection/>
    </xf>
    <xf numFmtId="1" fontId="12" fillId="0" borderId="48" xfId="61" applyNumberFormat="1" applyFont="1" applyFill="1" applyBorder="1" applyAlignment="1" applyProtection="1">
      <alignment horizontal="center" vertical="center" wrapText="1"/>
      <protection/>
    </xf>
    <xf numFmtId="1" fontId="12" fillId="0" borderId="50" xfId="61" applyNumberFormat="1" applyFont="1" applyFill="1" applyBorder="1" applyAlignment="1" applyProtection="1">
      <alignment horizontal="center" vertical="center" wrapText="1"/>
      <protection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  <xf numFmtId="1" fontId="12" fillId="0" borderId="57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Fill="1" applyBorder="1" applyAlignment="1" applyProtection="1">
      <alignment horizontal="center" vertical="center" wrapText="1"/>
      <protection/>
    </xf>
    <xf numFmtId="1" fontId="12" fillId="0" borderId="58" xfId="61" applyNumberFormat="1" applyFont="1" applyFill="1" applyBorder="1" applyAlignment="1" applyProtection="1">
      <alignment horizontal="center" vertical="center" wrapText="1"/>
      <protection/>
    </xf>
    <xf numFmtId="1" fontId="12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5" fillId="0" borderId="33" xfId="61" applyNumberFormat="1" applyFont="1" applyFill="1" applyBorder="1" applyAlignment="1" applyProtection="1">
      <alignment horizontal="center" vertical="center" wrapText="1"/>
      <protection/>
    </xf>
    <xf numFmtId="1" fontId="15" fillId="0" borderId="50" xfId="61" applyNumberFormat="1" applyFont="1" applyFill="1" applyBorder="1" applyAlignment="1" applyProtection="1">
      <alignment horizontal="center" vertical="center" wrapText="1"/>
      <protection/>
    </xf>
    <xf numFmtId="1" fontId="36" fillId="0" borderId="0" xfId="61" applyNumberFormat="1" applyFont="1" applyFill="1" applyAlignment="1" applyProtection="1">
      <alignment horizontal="center"/>
      <protection locked="0"/>
    </xf>
    <xf numFmtId="1" fontId="36" fillId="0" borderId="10" xfId="61" applyNumberFormat="1" applyFont="1" applyFill="1" applyBorder="1" applyAlignment="1" applyProtection="1">
      <alignment horizontal="center"/>
      <protection locked="0"/>
    </xf>
    <xf numFmtId="1" fontId="1" fillId="0" borderId="51" xfId="61" applyNumberFormat="1" applyFont="1" applyFill="1" applyBorder="1" applyAlignment="1" applyProtection="1">
      <alignment horizontal="center"/>
      <protection/>
    </xf>
    <xf numFmtId="1" fontId="1" fillId="0" borderId="59" xfId="61" applyNumberFormat="1" applyFont="1" applyFill="1" applyBorder="1" applyAlignment="1" applyProtection="1">
      <alignment horizontal="center"/>
      <protection/>
    </xf>
    <xf numFmtId="1" fontId="1" fillId="0" borderId="12" xfId="61" applyNumberFormat="1" applyFont="1" applyFill="1" applyBorder="1" applyAlignment="1" applyProtection="1">
      <alignment horizontal="center"/>
      <protection/>
    </xf>
    <xf numFmtId="1" fontId="12" fillId="0" borderId="51" xfId="61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ПОСЛУГИ січень-лютий Хм.обл" xfId="66"/>
    <cellStyle name="Обычный_Форма7Н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="73" zoomScaleSheetLayoutView="73" zoomScalePageLayoutView="0" workbookViewId="0" topLeftCell="A1">
      <selection activeCell="C8" sqref="C8"/>
    </sheetView>
  </sheetViews>
  <sheetFormatPr defaultColWidth="10.28125" defaultRowHeight="15"/>
  <cols>
    <col min="1" max="1" width="68.7109375" style="88" customWidth="1"/>
    <col min="2" max="2" width="25.57421875" style="94" customWidth="1"/>
    <col min="3" max="3" width="26.28125" style="94" customWidth="1"/>
    <col min="4" max="237" width="7.8515625" style="88" customWidth="1"/>
    <col min="238" max="238" width="39.28125" style="88" customWidth="1"/>
    <col min="239" max="16384" width="10.28125" style="88" customWidth="1"/>
  </cols>
  <sheetData>
    <row r="1" spans="1:3" ht="49.5" customHeight="1">
      <c r="A1" s="222" t="s">
        <v>179</v>
      </c>
      <c r="B1" s="222"/>
      <c r="C1" s="222"/>
    </row>
    <row r="2" spans="1:3" ht="38.25" customHeight="1" thickBot="1">
      <c r="A2" s="223" t="s">
        <v>170</v>
      </c>
      <c r="B2" s="224"/>
      <c r="C2" s="224"/>
    </row>
    <row r="3" spans="1:3" s="91" customFormat="1" ht="39" customHeight="1" thickTop="1">
      <c r="A3" s="90"/>
      <c r="B3" s="220" t="s">
        <v>86</v>
      </c>
      <c r="C3" s="221"/>
    </row>
    <row r="4" spans="1:3" s="91" customFormat="1" ht="40.5" customHeight="1" thickBot="1">
      <c r="A4" s="92"/>
      <c r="B4" s="134" t="s">
        <v>87</v>
      </c>
      <c r="C4" s="135" t="s">
        <v>7</v>
      </c>
    </row>
    <row r="5" spans="1:3" s="91" customFormat="1" ht="63" customHeight="1" thickTop="1">
      <c r="A5" s="128" t="s">
        <v>99</v>
      </c>
      <c r="B5" s="117">
        <v>563.1</v>
      </c>
      <c r="C5" s="118">
        <v>566.2</v>
      </c>
    </row>
    <row r="6" spans="1:3" s="91" customFormat="1" ht="48.75" customHeight="1">
      <c r="A6" s="129" t="s">
        <v>98</v>
      </c>
      <c r="B6" s="119">
        <v>59.5</v>
      </c>
      <c r="C6" s="120">
        <v>60.1</v>
      </c>
    </row>
    <row r="7" spans="1:3" s="91" customFormat="1" ht="57" customHeight="1">
      <c r="A7" s="130" t="s">
        <v>100</v>
      </c>
      <c r="B7" s="121">
        <v>510.1</v>
      </c>
      <c r="C7" s="122">
        <v>516</v>
      </c>
    </row>
    <row r="8" spans="1:3" s="91" customFormat="1" ht="54.75" customHeight="1">
      <c r="A8" s="131" t="s">
        <v>97</v>
      </c>
      <c r="B8" s="123">
        <v>53.9</v>
      </c>
      <c r="C8" s="124">
        <v>54.7</v>
      </c>
    </row>
    <row r="9" spans="1:3" s="91" customFormat="1" ht="70.5" customHeight="1">
      <c r="A9" s="132" t="s">
        <v>169</v>
      </c>
      <c r="B9" s="125">
        <v>53</v>
      </c>
      <c r="C9" s="126">
        <v>50.2</v>
      </c>
    </row>
    <row r="10" spans="1:3" s="91" customFormat="1" ht="60.75" customHeight="1">
      <c r="A10" s="133" t="s">
        <v>101</v>
      </c>
      <c r="B10" s="119">
        <v>9.4</v>
      </c>
      <c r="C10" s="127">
        <v>8.9</v>
      </c>
    </row>
    <row r="11" spans="1:3" s="95" customFormat="1" ht="15">
      <c r="A11" s="93"/>
      <c r="B11" s="93"/>
      <c r="C11" s="94"/>
    </row>
    <row r="12" spans="1:3" s="97" customFormat="1" ht="12" customHeight="1">
      <c r="A12" s="96"/>
      <c r="B12" s="96"/>
      <c r="C12" s="94"/>
    </row>
    <row r="13" ht="15">
      <c r="A13" s="98"/>
    </row>
    <row r="14" ht="15">
      <c r="A14" s="98"/>
    </row>
    <row r="15" ht="15">
      <c r="A15" s="98"/>
    </row>
    <row r="16" ht="15">
      <c r="A16" s="98"/>
    </row>
    <row r="17" ht="15">
      <c r="A17" s="98"/>
    </row>
    <row r="18" ht="15">
      <c r="A18" s="98"/>
    </row>
    <row r="19" ht="15">
      <c r="A19" s="98"/>
    </row>
    <row r="20" ht="15">
      <c r="A20" s="98"/>
    </row>
    <row r="21" ht="15">
      <c r="A21" s="98"/>
    </row>
    <row r="22" ht="15">
      <c r="A22" s="98"/>
    </row>
  </sheetData>
  <sheetProtection/>
  <mergeCells count="3">
    <mergeCell ref="B3:C3"/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38"/>
  <sheetViews>
    <sheetView view="pageBreakPreview" zoomScale="78" zoomScaleNormal="75" zoomScaleSheetLayoutView="78" zoomScalePageLayoutView="0" workbookViewId="0" topLeftCell="A1">
      <pane xSplit="1" ySplit="8" topLeftCell="B9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F6" sqref="F6:G6"/>
    </sheetView>
  </sheetViews>
  <sheetFormatPr defaultColWidth="8.28125" defaultRowHeight="15"/>
  <cols>
    <col min="1" max="1" width="20.8515625" style="100" customWidth="1"/>
    <col min="2" max="2" width="16.421875" style="100" customWidth="1"/>
    <col min="3" max="3" width="14.421875" style="100" customWidth="1"/>
    <col min="4" max="4" width="14.00390625" style="100" customWidth="1"/>
    <col min="5" max="5" width="13.28125" style="100" customWidth="1"/>
    <col min="6" max="6" width="12.7109375" style="100" customWidth="1"/>
    <col min="7" max="7" width="12.00390625" style="100" customWidth="1"/>
    <col min="8" max="8" width="12.57421875" style="100" customWidth="1"/>
    <col min="9" max="9" width="13.7109375" style="100" customWidth="1"/>
    <col min="10" max="10" width="9.140625" style="101" customWidth="1"/>
    <col min="11" max="252" width="9.140625" style="100" customWidth="1"/>
    <col min="253" max="253" width="18.57421875" style="100" customWidth="1"/>
    <col min="254" max="254" width="11.57421875" style="100" customWidth="1"/>
    <col min="255" max="255" width="11.00390625" style="100" customWidth="1"/>
    <col min="256" max="16384" width="8.28125" style="100" customWidth="1"/>
  </cols>
  <sheetData>
    <row r="1" spans="1:9" s="99" customFormat="1" ht="18" customHeight="1">
      <c r="A1" s="228" t="s">
        <v>88</v>
      </c>
      <c r="B1" s="228"/>
      <c r="C1" s="228"/>
      <c r="D1" s="228"/>
      <c r="E1" s="228"/>
      <c r="F1" s="228"/>
      <c r="G1" s="228"/>
      <c r="H1" s="228"/>
      <c r="I1" s="228"/>
    </row>
    <row r="2" spans="1:9" s="99" customFormat="1" ht="15.75" customHeight="1">
      <c r="A2" s="228" t="s">
        <v>180</v>
      </c>
      <c r="B2" s="228"/>
      <c r="C2" s="228"/>
      <c r="D2" s="228"/>
      <c r="E2" s="228"/>
      <c r="F2" s="228"/>
      <c r="G2" s="228"/>
      <c r="H2" s="228"/>
      <c r="I2" s="228"/>
    </row>
    <row r="3" spans="1:9" s="99" customFormat="1" ht="14.25" customHeight="1">
      <c r="A3" s="229" t="s">
        <v>89</v>
      </c>
      <c r="B3" s="229"/>
      <c r="C3" s="229"/>
      <c r="D3" s="229"/>
      <c r="E3" s="229"/>
      <c r="F3" s="229"/>
      <c r="G3" s="229"/>
      <c r="H3" s="229"/>
      <c r="I3" s="229"/>
    </row>
    <row r="4" spans="1:9" s="99" customFormat="1" ht="9" customHeight="1" hidden="1">
      <c r="A4" s="229"/>
      <c r="B4" s="229"/>
      <c r="C4" s="229"/>
      <c r="D4" s="229"/>
      <c r="E4" s="229"/>
      <c r="F4" s="229"/>
      <c r="G4" s="229"/>
      <c r="H4" s="229"/>
      <c r="I4" s="229"/>
    </row>
    <row r="5" spans="1:9" ht="18" customHeight="1">
      <c r="A5" s="89" t="s">
        <v>85</v>
      </c>
      <c r="F5" s="226"/>
      <c r="G5" s="226"/>
      <c r="H5" s="226"/>
      <c r="I5" s="226"/>
    </row>
    <row r="6" spans="1:9" s="102" customFormat="1" ht="16.5" customHeight="1">
      <c r="A6" s="227"/>
      <c r="B6" s="230" t="s">
        <v>90</v>
      </c>
      <c r="C6" s="230"/>
      <c r="D6" s="230" t="s">
        <v>91</v>
      </c>
      <c r="E6" s="230"/>
      <c r="F6" s="230" t="s">
        <v>92</v>
      </c>
      <c r="G6" s="230"/>
      <c r="H6" s="230" t="s">
        <v>93</v>
      </c>
      <c r="I6" s="230"/>
    </row>
    <row r="7" spans="1:9" s="103" customFormat="1" ht="27.75" customHeight="1">
      <c r="A7" s="227"/>
      <c r="B7" s="116" t="s">
        <v>1</v>
      </c>
      <c r="C7" s="116" t="s">
        <v>7</v>
      </c>
      <c r="D7" s="116" t="s">
        <v>1</v>
      </c>
      <c r="E7" s="116" t="s">
        <v>7</v>
      </c>
      <c r="F7" s="116" t="s">
        <v>1</v>
      </c>
      <c r="G7" s="116" t="s">
        <v>7</v>
      </c>
      <c r="H7" s="116" t="s">
        <v>1</v>
      </c>
      <c r="I7" s="116" t="s">
        <v>7</v>
      </c>
    </row>
    <row r="8" spans="1:9" s="102" customFormat="1" ht="12.75" customHeight="1">
      <c r="A8" s="104"/>
      <c r="B8" s="225" t="s">
        <v>94</v>
      </c>
      <c r="C8" s="225"/>
      <c r="D8" s="225" t="s">
        <v>95</v>
      </c>
      <c r="E8" s="225"/>
      <c r="F8" s="225" t="s">
        <v>94</v>
      </c>
      <c r="G8" s="225"/>
      <c r="H8" s="225" t="s">
        <v>95</v>
      </c>
      <c r="I8" s="225"/>
    </row>
    <row r="9" spans="1:9" s="109" customFormat="1" ht="18" customHeight="1">
      <c r="A9" s="105" t="s">
        <v>28</v>
      </c>
      <c r="B9" s="106">
        <f>SUM(B10:B34)</f>
        <v>16276.9</v>
      </c>
      <c r="C9" s="107">
        <f>SUM(C10:C34)</f>
        <v>16156.400000000001</v>
      </c>
      <c r="D9" s="108">
        <v>56.3</v>
      </c>
      <c r="E9" s="108">
        <v>56.1</v>
      </c>
      <c r="F9" s="107">
        <f>SUM(F10:F34)</f>
        <v>1678.1999999999998</v>
      </c>
      <c r="G9" s="107">
        <f>SUM(G10:G34)</f>
        <v>1698</v>
      </c>
      <c r="H9" s="108">
        <v>9.3</v>
      </c>
      <c r="I9" s="108">
        <v>9.5</v>
      </c>
    </row>
    <row r="10" spans="1:9" ht="15.75" customHeight="1">
      <c r="A10" s="110" t="s">
        <v>29</v>
      </c>
      <c r="B10" s="111">
        <v>658.8</v>
      </c>
      <c r="C10" s="111">
        <v>640.9</v>
      </c>
      <c r="D10" s="111">
        <v>56.6</v>
      </c>
      <c r="E10" s="111">
        <v>55.3</v>
      </c>
      <c r="F10" s="112">
        <v>71</v>
      </c>
      <c r="G10" s="112">
        <v>76.5</v>
      </c>
      <c r="H10" s="111">
        <v>9.7</v>
      </c>
      <c r="I10" s="111">
        <v>10.7</v>
      </c>
    </row>
    <row r="11" spans="1:9" ht="15.75" customHeight="1">
      <c r="A11" s="110" t="s">
        <v>30</v>
      </c>
      <c r="B11" s="111">
        <v>382.1</v>
      </c>
      <c r="C11" s="111">
        <v>366</v>
      </c>
      <c r="D11" s="111">
        <v>51</v>
      </c>
      <c r="E11" s="111">
        <v>48.8</v>
      </c>
      <c r="F11" s="112">
        <v>49.7</v>
      </c>
      <c r="G11" s="112">
        <v>52.1</v>
      </c>
      <c r="H11" s="111">
        <v>11.5</v>
      </c>
      <c r="I11" s="111">
        <v>12.5</v>
      </c>
    </row>
    <row r="12" spans="1:9" ht="15.75" customHeight="1">
      <c r="A12" s="110" t="s">
        <v>31</v>
      </c>
      <c r="B12" s="111">
        <v>1425.4</v>
      </c>
      <c r="C12" s="111">
        <v>1390.9</v>
      </c>
      <c r="D12" s="111">
        <v>59.1</v>
      </c>
      <c r="E12" s="111">
        <v>58</v>
      </c>
      <c r="F12" s="112">
        <v>121.7</v>
      </c>
      <c r="G12" s="112">
        <v>129.2</v>
      </c>
      <c r="H12" s="111">
        <v>7.9</v>
      </c>
      <c r="I12" s="111">
        <v>8.5</v>
      </c>
    </row>
    <row r="13" spans="1:9" ht="15.75" customHeight="1">
      <c r="A13" s="110" t="s">
        <v>32</v>
      </c>
      <c r="B13" s="111">
        <v>748.4</v>
      </c>
      <c r="C13" s="111">
        <v>734.3</v>
      </c>
      <c r="D13" s="111">
        <v>50</v>
      </c>
      <c r="E13" s="111">
        <v>49.4</v>
      </c>
      <c r="F13" s="112">
        <v>122.9</v>
      </c>
      <c r="G13" s="112">
        <v>125.3</v>
      </c>
      <c r="H13" s="111">
        <v>14.1</v>
      </c>
      <c r="I13" s="111">
        <v>14.6</v>
      </c>
    </row>
    <row r="14" spans="1:9" ht="15.75" customHeight="1">
      <c r="A14" s="110" t="s">
        <v>33</v>
      </c>
      <c r="B14" s="111">
        <v>507.6</v>
      </c>
      <c r="C14" s="111">
        <v>510.6</v>
      </c>
      <c r="D14" s="111">
        <v>55.9</v>
      </c>
      <c r="E14" s="111">
        <v>56.4</v>
      </c>
      <c r="F14" s="112">
        <v>63.7</v>
      </c>
      <c r="G14" s="112">
        <v>62</v>
      </c>
      <c r="H14" s="111">
        <v>11.2</v>
      </c>
      <c r="I14" s="111">
        <v>10.8</v>
      </c>
    </row>
    <row r="15" spans="1:9" ht="15.75" customHeight="1">
      <c r="A15" s="110" t="s">
        <v>34</v>
      </c>
      <c r="B15" s="111">
        <v>505.5</v>
      </c>
      <c r="C15" s="111">
        <v>496.3</v>
      </c>
      <c r="D15" s="111">
        <v>54.8</v>
      </c>
      <c r="E15" s="111">
        <v>53.8</v>
      </c>
      <c r="F15" s="112">
        <v>56.3</v>
      </c>
      <c r="G15" s="112">
        <v>58.2</v>
      </c>
      <c r="H15" s="111">
        <v>10</v>
      </c>
      <c r="I15" s="111">
        <v>10.5</v>
      </c>
    </row>
    <row r="16" spans="1:9" ht="15.75" customHeight="1">
      <c r="A16" s="110" t="s">
        <v>35</v>
      </c>
      <c r="B16" s="111">
        <v>734.9</v>
      </c>
      <c r="C16" s="111">
        <v>719.7</v>
      </c>
      <c r="D16" s="111">
        <v>56</v>
      </c>
      <c r="E16" s="111">
        <v>55.2</v>
      </c>
      <c r="F16" s="112">
        <v>81.4</v>
      </c>
      <c r="G16" s="112">
        <v>86.2</v>
      </c>
      <c r="H16" s="111">
        <v>10</v>
      </c>
      <c r="I16" s="111">
        <v>10.7</v>
      </c>
    </row>
    <row r="17" spans="1:9" ht="15.75" customHeight="1">
      <c r="A17" s="110" t="s">
        <v>36</v>
      </c>
      <c r="B17" s="111">
        <v>556.9</v>
      </c>
      <c r="C17" s="111">
        <v>559</v>
      </c>
      <c r="D17" s="111">
        <v>54.7</v>
      </c>
      <c r="E17" s="111">
        <v>55</v>
      </c>
      <c r="F17" s="112">
        <v>53.5</v>
      </c>
      <c r="G17" s="112">
        <v>51.9</v>
      </c>
      <c r="H17" s="111">
        <v>8.8</v>
      </c>
      <c r="I17" s="111">
        <v>8.5</v>
      </c>
    </row>
    <row r="18" spans="1:9" ht="15.75" customHeight="1">
      <c r="A18" s="110" t="s">
        <v>96</v>
      </c>
      <c r="B18" s="111">
        <v>736.3</v>
      </c>
      <c r="C18" s="111">
        <v>741.1</v>
      </c>
      <c r="D18" s="111">
        <v>57.8</v>
      </c>
      <c r="E18" s="111">
        <v>58</v>
      </c>
      <c r="F18" s="112">
        <v>53.5</v>
      </c>
      <c r="G18" s="112">
        <v>51.9</v>
      </c>
      <c r="H18" s="111">
        <v>6.8</v>
      </c>
      <c r="I18" s="111">
        <v>6.5</v>
      </c>
    </row>
    <row r="19" spans="1:9" ht="15.75" customHeight="1">
      <c r="A19" s="110" t="s">
        <v>37</v>
      </c>
      <c r="B19" s="111">
        <v>375.7</v>
      </c>
      <c r="C19" s="111">
        <v>376.8</v>
      </c>
      <c r="D19" s="111">
        <v>52.9</v>
      </c>
      <c r="E19" s="111">
        <v>53.3</v>
      </c>
      <c r="F19" s="112">
        <v>53.1</v>
      </c>
      <c r="G19" s="112">
        <v>52.6</v>
      </c>
      <c r="H19" s="111">
        <v>12.4</v>
      </c>
      <c r="I19" s="111">
        <v>12.2</v>
      </c>
    </row>
    <row r="20" spans="1:9" ht="15.75" customHeight="1">
      <c r="A20" s="110" t="s">
        <v>38</v>
      </c>
      <c r="B20" s="111">
        <v>298.5</v>
      </c>
      <c r="C20" s="111">
        <v>292.1</v>
      </c>
      <c r="D20" s="111">
        <v>55.6</v>
      </c>
      <c r="E20" s="111">
        <v>54.7</v>
      </c>
      <c r="F20" s="112">
        <v>57</v>
      </c>
      <c r="G20" s="112">
        <v>58.3</v>
      </c>
      <c r="H20" s="111">
        <v>16</v>
      </c>
      <c r="I20" s="111">
        <v>16.6</v>
      </c>
    </row>
    <row r="21" spans="1:9" ht="15.75" customHeight="1">
      <c r="A21" s="110" t="s">
        <v>40</v>
      </c>
      <c r="B21" s="111">
        <v>1047</v>
      </c>
      <c r="C21" s="111">
        <v>1050.8</v>
      </c>
      <c r="D21" s="111">
        <v>55.9</v>
      </c>
      <c r="E21" s="111">
        <v>56.2</v>
      </c>
      <c r="F21" s="112">
        <v>87.9</v>
      </c>
      <c r="G21" s="112">
        <v>85.8</v>
      </c>
      <c r="H21" s="111">
        <v>7.7</v>
      </c>
      <c r="I21" s="111">
        <v>7.5</v>
      </c>
    </row>
    <row r="22" spans="1:9" ht="15.75" customHeight="1">
      <c r="A22" s="110" t="s">
        <v>41</v>
      </c>
      <c r="B22" s="111">
        <v>498.1</v>
      </c>
      <c r="C22" s="111">
        <v>489.7</v>
      </c>
      <c r="D22" s="111">
        <v>57.5</v>
      </c>
      <c r="E22" s="111">
        <v>56.8</v>
      </c>
      <c r="F22" s="112">
        <v>53.3</v>
      </c>
      <c r="G22" s="112">
        <v>56.3</v>
      </c>
      <c r="H22" s="111">
        <v>9.7</v>
      </c>
      <c r="I22" s="111">
        <v>10.3</v>
      </c>
    </row>
    <row r="23" spans="1:9" ht="15.75" customHeight="1">
      <c r="A23" s="110" t="s">
        <v>42</v>
      </c>
      <c r="B23" s="111">
        <v>1000.6</v>
      </c>
      <c r="C23" s="111">
        <v>986.6</v>
      </c>
      <c r="D23" s="111">
        <v>56.7</v>
      </c>
      <c r="E23" s="111">
        <v>56.1</v>
      </c>
      <c r="F23" s="112">
        <v>72.5</v>
      </c>
      <c r="G23" s="112">
        <v>77.2</v>
      </c>
      <c r="H23" s="111">
        <v>6.8</v>
      </c>
      <c r="I23" s="111">
        <v>7.3</v>
      </c>
    </row>
    <row r="24" spans="1:9" ht="15.75" customHeight="1">
      <c r="A24" s="110" t="s">
        <v>43</v>
      </c>
      <c r="B24" s="111">
        <v>570.4</v>
      </c>
      <c r="C24" s="111">
        <v>575</v>
      </c>
      <c r="D24" s="111">
        <v>53.3</v>
      </c>
      <c r="E24" s="111">
        <v>54</v>
      </c>
      <c r="F24" s="112">
        <v>82.6</v>
      </c>
      <c r="G24" s="112">
        <v>78.3</v>
      </c>
      <c r="H24" s="111">
        <v>12.6</v>
      </c>
      <c r="I24" s="111">
        <v>12</v>
      </c>
    </row>
    <row r="25" spans="1:9" ht="15.75" customHeight="1">
      <c r="A25" s="110" t="s">
        <v>44</v>
      </c>
      <c r="B25" s="111">
        <v>474.2</v>
      </c>
      <c r="C25" s="111">
        <v>460.2</v>
      </c>
      <c r="D25" s="111">
        <v>56.9</v>
      </c>
      <c r="E25" s="111">
        <v>55.1</v>
      </c>
      <c r="F25" s="112">
        <v>56.3</v>
      </c>
      <c r="G25" s="112">
        <v>60.1</v>
      </c>
      <c r="H25" s="111">
        <v>10.6</v>
      </c>
      <c r="I25" s="111">
        <v>11.6</v>
      </c>
    </row>
    <row r="26" spans="1:9" ht="15.75" customHeight="1">
      <c r="A26" s="110" t="s">
        <v>45</v>
      </c>
      <c r="B26" s="111">
        <v>478.5</v>
      </c>
      <c r="C26" s="111">
        <v>481.4</v>
      </c>
      <c r="D26" s="111">
        <v>56.8</v>
      </c>
      <c r="E26" s="111">
        <v>57.4</v>
      </c>
      <c r="F26" s="112">
        <v>48.8</v>
      </c>
      <c r="G26" s="112">
        <v>48</v>
      </c>
      <c r="H26" s="111">
        <v>9.3</v>
      </c>
      <c r="I26" s="111">
        <v>9.1</v>
      </c>
    </row>
    <row r="27" spans="1:9" ht="15.75" customHeight="1">
      <c r="A27" s="110" t="s">
        <v>46</v>
      </c>
      <c r="B27" s="111">
        <v>407.6</v>
      </c>
      <c r="C27" s="111">
        <v>399.1</v>
      </c>
      <c r="D27" s="111">
        <v>52</v>
      </c>
      <c r="E27" s="111">
        <v>51</v>
      </c>
      <c r="F27" s="112">
        <v>52.8</v>
      </c>
      <c r="G27" s="112">
        <v>53.9</v>
      </c>
      <c r="H27" s="111">
        <v>11.5</v>
      </c>
      <c r="I27" s="111">
        <v>11.9</v>
      </c>
    </row>
    <row r="28" spans="1:9" ht="15.75" customHeight="1">
      <c r="A28" s="110" t="s">
        <v>47</v>
      </c>
      <c r="B28" s="111">
        <v>1236.6</v>
      </c>
      <c r="C28" s="111">
        <v>1247.1</v>
      </c>
      <c r="D28" s="111">
        <v>59.7</v>
      </c>
      <c r="E28" s="111">
        <v>60.6</v>
      </c>
      <c r="F28" s="112">
        <v>84.6</v>
      </c>
      <c r="G28" s="112">
        <v>80.4</v>
      </c>
      <c r="H28" s="111">
        <v>6.4</v>
      </c>
      <c r="I28" s="111">
        <v>6.1</v>
      </c>
    </row>
    <row r="29" spans="1:9" ht="15.75" customHeight="1">
      <c r="A29" s="110" t="s">
        <v>48</v>
      </c>
      <c r="B29" s="111">
        <v>441</v>
      </c>
      <c r="C29" s="111">
        <v>442.2</v>
      </c>
      <c r="D29" s="111">
        <v>55.8</v>
      </c>
      <c r="E29" s="111">
        <v>56.2</v>
      </c>
      <c r="F29" s="112">
        <v>55.9</v>
      </c>
      <c r="G29" s="112">
        <v>55</v>
      </c>
      <c r="H29" s="111">
        <v>11.2</v>
      </c>
      <c r="I29" s="111">
        <v>11.1</v>
      </c>
    </row>
    <row r="30" spans="1:9" ht="15.75" customHeight="1">
      <c r="A30" s="110" t="s">
        <v>49</v>
      </c>
      <c r="B30" s="111">
        <v>510.1</v>
      </c>
      <c r="C30" s="111">
        <v>516</v>
      </c>
      <c r="D30" s="111">
        <v>53.9</v>
      </c>
      <c r="E30" s="111">
        <v>54.7</v>
      </c>
      <c r="F30" s="112">
        <v>53</v>
      </c>
      <c r="G30" s="112">
        <v>50.2</v>
      </c>
      <c r="H30" s="111">
        <v>9.4</v>
      </c>
      <c r="I30" s="111">
        <v>8.9</v>
      </c>
    </row>
    <row r="31" spans="1:9" ht="15.75" customHeight="1">
      <c r="A31" s="110" t="s">
        <v>50</v>
      </c>
      <c r="B31" s="111">
        <v>517.5</v>
      </c>
      <c r="C31" s="111">
        <v>518.4</v>
      </c>
      <c r="D31" s="111">
        <v>56.2</v>
      </c>
      <c r="E31" s="111">
        <v>56.7</v>
      </c>
      <c r="F31" s="112">
        <v>59.8</v>
      </c>
      <c r="G31" s="112">
        <v>59.2</v>
      </c>
      <c r="H31" s="111">
        <v>10.4</v>
      </c>
      <c r="I31" s="111">
        <v>10.2</v>
      </c>
    </row>
    <row r="32" spans="1:9" ht="15.75" customHeight="1">
      <c r="A32" s="110" t="s">
        <v>51</v>
      </c>
      <c r="B32" s="111">
        <v>376.1</v>
      </c>
      <c r="C32" s="111">
        <v>379.3</v>
      </c>
      <c r="D32" s="111">
        <v>56.2</v>
      </c>
      <c r="E32" s="111">
        <v>56.6</v>
      </c>
      <c r="F32" s="112">
        <v>35.7</v>
      </c>
      <c r="G32" s="112">
        <v>34.8</v>
      </c>
      <c r="H32" s="111">
        <v>8.7</v>
      </c>
      <c r="I32" s="111">
        <v>8.4</v>
      </c>
    </row>
    <row r="33" spans="1:9" ht="15.75" customHeight="1">
      <c r="A33" s="110" t="s">
        <v>52</v>
      </c>
      <c r="B33" s="111">
        <v>424.8</v>
      </c>
      <c r="C33" s="111">
        <v>426.1</v>
      </c>
      <c r="D33" s="111">
        <v>55.6</v>
      </c>
      <c r="E33" s="111">
        <v>56.1</v>
      </c>
      <c r="F33" s="112">
        <v>53.9</v>
      </c>
      <c r="G33" s="112">
        <v>53.5</v>
      </c>
      <c r="H33" s="111">
        <v>11.3</v>
      </c>
      <c r="I33" s="111">
        <v>11.2</v>
      </c>
    </row>
    <row r="34" spans="1:9" ht="15.75" customHeight="1">
      <c r="A34" s="110" t="s">
        <v>53</v>
      </c>
      <c r="B34" s="111">
        <v>1364.3</v>
      </c>
      <c r="C34" s="111">
        <v>1356.8</v>
      </c>
      <c r="D34" s="111">
        <v>62.3</v>
      </c>
      <c r="E34" s="111">
        <v>61.8</v>
      </c>
      <c r="F34" s="112">
        <v>97.3</v>
      </c>
      <c r="G34" s="112">
        <v>101.1</v>
      </c>
      <c r="H34" s="111">
        <v>6.7</v>
      </c>
      <c r="I34" s="111">
        <v>6.9</v>
      </c>
    </row>
    <row r="35" spans="1:9" ht="15.75">
      <c r="A35" s="113"/>
      <c r="B35" s="114"/>
      <c r="C35" s="115"/>
      <c r="D35" s="113"/>
      <c r="E35" s="113"/>
      <c r="F35" s="113"/>
      <c r="G35" s="113"/>
      <c r="H35" s="113"/>
      <c r="I35" s="113"/>
    </row>
    <row r="36" spans="1:9" ht="15">
      <c r="A36" s="113"/>
      <c r="C36" s="113"/>
      <c r="D36" s="113"/>
      <c r="E36" s="113"/>
      <c r="F36" s="113"/>
      <c r="G36" s="113"/>
      <c r="H36" s="113"/>
      <c r="I36" s="113"/>
    </row>
    <row r="37" spans="1:9" ht="12.75">
      <c r="A37" s="114"/>
      <c r="C37" s="114"/>
      <c r="D37" s="114"/>
      <c r="E37" s="114"/>
      <c r="F37" s="114"/>
      <c r="G37" s="114"/>
      <c r="H37" s="114"/>
      <c r="I37" s="114"/>
    </row>
    <row r="38" spans="1:9" ht="12.75">
      <c r="A38" s="114"/>
      <c r="C38" s="114"/>
      <c r="D38" s="114"/>
      <c r="E38" s="114"/>
      <c r="F38" s="114"/>
      <c r="G38" s="114"/>
      <c r="H38" s="114"/>
      <c r="I38" s="114"/>
    </row>
  </sheetData>
  <sheetProtection/>
  <mergeCells count="14">
    <mergeCell ref="F5:I5"/>
    <mergeCell ref="A6:A7"/>
    <mergeCell ref="A1:I1"/>
    <mergeCell ref="A2:I2"/>
    <mergeCell ref="A3:I3"/>
    <mergeCell ref="A4:I4"/>
    <mergeCell ref="B6:C6"/>
    <mergeCell ref="D6:E6"/>
    <mergeCell ref="F6:G6"/>
    <mergeCell ref="H6:I6"/>
    <mergeCell ref="B8:C8"/>
    <mergeCell ref="D8:E8"/>
    <mergeCell ref="F8:G8"/>
    <mergeCell ref="H8:I8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3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E23" sqref="E23"/>
    </sheetView>
  </sheetViews>
  <sheetFormatPr defaultColWidth="9.140625" defaultRowHeight="15"/>
  <cols>
    <col min="1" max="1" width="1.28515625" style="161" hidden="1" customWidth="1"/>
    <col min="2" max="2" width="33.421875" style="161" customWidth="1"/>
    <col min="3" max="3" width="15.00390625" style="161" customWidth="1"/>
    <col min="4" max="4" width="13.8515625" style="161" customWidth="1"/>
    <col min="5" max="5" width="14.140625" style="161" customWidth="1"/>
    <col min="6" max="6" width="16.7109375" style="161" customWidth="1"/>
    <col min="7" max="7" width="9.140625" style="161" customWidth="1"/>
    <col min="8" max="10" width="0" style="161" hidden="1" customWidth="1"/>
    <col min="11" max="16384" width="9.140625" style="161" customWidth="1"/>
  </cols>
  <sheetData>
    <row r="1" s="136" customFormat="1" ht="10.5" customHeight="1">
      <c r="F1" s="137"/>
    </row>
    <row r="2" spans="1:6" s="138" customFormat="1" ht="51" customHeight="1">
      <c r="A2" s="231" t="s">
        <v>102</v>
      </c>
      <c r="B2" s="231"/>
      <c r="C2" s="231"/>
      <c r="D2" s="231"/>
      <c r="E2" s="231"/>
      <c r="F2" s="231"/>
    </row>
    <row r="3" spans="1:6" s="138" customFormat="1" ht="20.25" customHeight="1">
      <c r="A3" s="139"/>
      <c r="B3" s="139"/>
      <c r="C3" s="139"/>
      <c r="D3" s="139"/>
      <c r="E3" s="139"/>
      <c r="F3" s="139"/>
    </row>
    <row r="4" spans="1:6" s="138" customFormat="1" ht="16.5" customHeight="1">
      <c r="A4" s="139"/>
      <c r="B4" s="139"/>
      <c r="C4" s="139"/>
      <c r="D4" s="139"/>
      <c r="E4" s="139"/>
      <c r="F4" s="140" t="s">
        <v>103</v>
      </c>
    </row>
    <row r="5" spans="1:6" s="138" customFormat="1" ht="24.75" customHeight="1">
      <c r="A5" s="139"/>
      <c r="B5" s="232"/>
      <c r="C5" s="233" t="s">
        <v>182</v>
      </c>
      <c r="D5" s="235" t="s">
        <v>183</v>
      </c>
      <c r="E5" s="236" t="s">
        <v>104</v>
      </c>
      <c r="F5" s="236"/>
    </row>
    <row r="6" spans="1:6" s="138" customFormat="1" ht="54.75" customHeight="1">
      <c r="A6" s="141"/>
      <c r="B6" s="232"/>
      <c r="C6" s="234"/>
      <c r="D6" s="236"/>
      <c r="E6" s="142" t="s">
        <v>3</v>
      </c>
      <c r="F6" s="143" t="s">
        <v>105</v>
      </c>
    </row>
    <row r="7" spans="2:6" s="144" customFormat="1" ht="19.5" customHeight="1">
      <c r="B7" s="145" t="s">
        <v>27</v>
      </c>
      <c r="C7" s="146">
        <v>1</v>
      </c>
      <c r="D7" s="147">
        <v>2</v>
      </c>
      <c r="E7" s="146">
        <v>3</v>
      </c>
      <c r="F7" s="147">
        <v>4</v>
      </c>
    </row>
    <row r="8" spans="2:10" s="148" customFormat="1" ht="27.75" customHeight="1">
      <c r="B8" s="149" t="s">
        <v>107</v>
      </c>
      <c r="C8" s="150">
        <f>SUM(C9:C31)</f>
        <v>1592</v>
      </c>
      <c r="D8" s="150">
        <f>SUM(D9:D33)</f>
        <v>2904</v>
      </c>
      <c r="E8" s="151">
        <f>ROUND(D8/C8*100,1)</f>
        <v>182.4</v>
      </c>
      <c r="F8" s="150">
        <f aca="true" t="shared" si="0" ref="F8:F31">D8-C8</f>
        <v>1312</v>
      </c>
      <c r="I8" s="152"/>
      <c r="J8" s="152"/>
    </row>
    <row r="9" spans="2:10" s="153" customFormat="1" ht="23.25" customHeight="1">
      <c r="B9" s="154" t="s">
        <v>108</v>
      </c>
      <c r="C9" s="155">
        <v>56</v>
      </c>
      <c r="D9" s="155">
        <v>69</v>
      </c>
      <c r="E9" s="156">
        <f aca="true" t="shared" si="1" ref="E9:E31">ROUND(D9/C9*100,1)</f>
        <v>123.2</v>
      </c>
      <c r="F9" s="155">
        <f t="shared" si="0"/>
        <v>13</v>
      </c>
      <c r="H9" s="157">
        <f>ROUND(D9/$D$8*100,1)</f>
        <v>2.4</v>
      </c>
      <c r="I9" s="158">
        <f>ROUND(C9/1000,1)</f>
        <v>0.1</v>
      </c>
      <c r="J9" s="158">
        <f>ROUND(D9/1000,1)</f>
        <v>0.1</v>
      </c>
    </row>
    <row r="10" spans="2:10" s="153" customFormat="1" ht="23.25" customHeight="1">
      <c r="B10" s="154" t="s">
        <v>109</v>
      </c>
      <c r="C10" s="155">
        <v>0</v>
      </c>
      <c r="D10" s="155">
        <v>31</v>
      </c>
      <c r="E10" s="189" t="e">
        <f t="shared" si="1"/>
        <v>#DIV/0!</v>
      </c>
      <c r="F10" s="155">
        <f t="shared" si="0"/>
        <v>31</v>
      </c>
      <c r="H10" s="157">
        <f aca="true" t="shared" si="2" ref="H10:H16">ROUND(D10/$D$8*100,1)</f>
        <v>1.1</v>
      </c>
      <c r="I10" s="158">
        <f aca="true" t="shared" si="3" ref="I10:J31">ROUND(C10/1000,1)</f>
        <v>0</v>
      </c>
      <c r="J10" s="158">
        <f t="shared" si="3"/>
        <v>0</v>
      </c>
    </row>
    <row r="11" spans="2:10" s="153" customFormat="1" ht="23.25" customHeight="1">
      <c r="B11" s="154" t="s">
        <v>110</v>
      </c>
      <c r="C11" s="155">
        <v>44</v>
      </c>
      <c r="D11" s="155">
        <v>212</v>
      </c>
      <c r="E11" s="156">
        <f t="shared" si="1"/>
        <v>481.8</v>
      </c>
      <c r="F11" s="155">
        <f t="shared" si="0"/>
        <v>168</v>
      </c>
      <c r="H11" s="159">
        <f t="shared" si="2"/>
        <v>7.3</v>
      </c>
      <c r="I11" s="158">
        <f t="shared" si="3"/>
        <v>0</v>
      </c>
      <c r="J11" s="158">
        <f t="shared" si="3"/>
        <v>0.2</v>
      </c>
    </row>
    <row r="12" spans="2:10" s="153" customFormat="1" ht="23.25" customHeight="1">
      <c r="B12" s="154" t="s">
        <v>111</v>
      </c>
      <c r="C12" s="155">
        <v>38</v>
      </c>
      <c r="D12" s="155">
        <v>33</v>
      </c>
      <c r="E12" s="156">
        <f t="shared" si="1"/>
        <v>86.8</v>
      </c>
      <c r="F12" s="155">
        <f t="shared" si="0"/>
        <v>-5</v>
      </c>
      <c r="H12" s="157">
        <f t="shared" si="2"/>
        <v>1.1</v>
      </c>
      <c r="I12" s="158">
        <f t="shared" si="3"/>
        <v>0</v>
      </c>
      <c r="J12" s="158">
        <f t="shared" si="3"/>
        <v>0</v>
      </c>
    </row>
    <row r="13" spans="2:10" s="153" customFormat="1" ht="23.25" customHeight="1">
      <c r="B13" s="154" t="s">
        <v>112</v>
      </c>
      <c r="C13" s="155">
        <v>15</v>
      </c>
      <c r="D13" s="155">
        <v>9</v>
      </c>
      <c r="E13" s="156">
        <f t="shared" si="1"/>
        <v>60</v>
      </c>
      <c r="F13" s="155">
        <f t="shared" si="0"/>
        <v>-6</v>
      </c>
      <c r="H13" s="159">
        <f t="shared" si="2"/>
        <v>0.3</v>
      </c>
      <c r="I13" s="158">
        <f t="shared" si="3"/>
        <v>0</v>
      </c>
      <c r="J13" s="158">
        <f t="shared" si="3"/>
        <v>0</v>
      </c>
    </row>
    <row r="14" spans="2:10" s="153" customFormat="1" ht="23.25" customHeight="1">
      <c r="B14" s="154" t="s">
        <v>113</v>
      </c>
      <c r="C14" s="155">
        <v>40</v>
      </c>
      <c r="D14" s="155">
        <v>6</v>
      </c>
      <c r="E14" s="156">
        <f t="shared" si="1"/>
        <v>15</v>
      </c>
      <c r="F14" s="155">
        <f t="shared" si="0"/>
        <v>-34</v>
      </c>
      <c r="H14" s="157">
        <f t="shared" si="2"/>
        <v>0.2</v>
      </c>
      <c r="I14" s="158">
        <f t="shared" si="3"/>
        <v>0</v>
      </c>
      <c r="J14" s="158">
        <f t="shared" si="3"/>
        <v>0</v>
      </c>
    </row>
    <row r="15" spans="2:10" s="153" customFormat="1" ht="23.25" customHeight="1">
      <c r="B15" s="154" t="s">
        <v>114</v>
      </c>
      <c r="C15" s="155">
        <v>41</v>
      </c>
      <c r="D15" s="155">
        <v>61</v>
      </c>
      <c r="E15" s="156">
        <f t="shared" si="1"/>
        <v>148.8</v>
      </c>
      <c r="F15" s="155">
        <f t="shared" si="0"/>
        <v>20</v>
      </c>
      <c r="H15" s="157">
        <f t="shared" si="2"/>
        <v>2.1</v>
      </c>
      <c r="I15" s="158">
        <f t="shared" si="3"/>
        <v>0</v>
      </c>
      <c r="J15" s="158">
        <f t="shared" si="3"/>
        <v>0.1</v>
      </c>
    </row>
    <row r="16" spans="2:10" s="153" customFormat="1" ht="23.25" customHeight="1">
      <c r="B16" s="154" t="s">
        <v>115</v>
      </c>
      <c r="C16" s="155">
        <v>29</v>
      </c>
      <c r="D16" s="155">
        <v>62</v>
      </c>
      <c r="E16" s="156">
        <f t="shared" si="1"/>
        <v>213.8</v>
      </c>
      <c r="F16" s="155">
        <f t="shared" si="0"/>
        <v>33</v>
      </c>
      <c r="H16" s="157">
        <f t="shared" si="2"/>
        <v>2.1</v>
      </c>
      <c r="I16" s="158">
        <f t="shared" si="3"/>
        <v>0</v>
      </c>
      <c r="J16" s="158">
        <f t="shared" si="3"/>
        <v>0.1</v>
      </c>
    </row>
    <row r="17" spans="2:10" s="153" customFormat="1" ht="23.25" customHeight="1">
      <c r="B17" s="154" t="s">
        <v>116</v>
      </c>
      <c r="C17" s="155">
        <v>0</v>
      </c>
      <c r="D17" s="155">
        <v>0</v>
      </c>
      <c r="E17" s="189" t="e">
        <f t="shared" si="1"/>
        <v>#DIV/0!</v>
      </c>
      <c r="F17" s="155">
        <f t="shared" si="0"/>
        <v>0</v>
      </c>
      <c r="H17" s="157">
        <f>ROUND(D18/$D$8*100,1)</f>
        <v>1.5</v>
      </c>
      <c r="I17" s="158">
        <f t="shared" si="3"/>
        <v>0</v>
      </c>
      <c r="J17" s="158">
        <f>ROUND(D18/1000,1)</f>
        <v>0</v>
      </c>
    </row>
    <row r="18" spans="2:10" s="153" customFormat="1" ht="23.25" customHeight="1">
      <c r="B18" s="154" t="s">
        <v>117</v>
      </c>
      <c r="C18" s="155">
        <v>27</v>
      </c>
      <c r="D18" s="155">
        <v>44</v>
      </c>
      <c r="E18" s="156">
        <f t="shared" si="1"/>
        <v>163</v>
      </c>
      <c r="F18" s="155">
        <f t="shared" si="0"/>
        <v>17</v>
      </c>
      <c r="H18" s="157">
        <f aca="true" t="shared" si="4" ref="H18:H29">ROUND(D20/$D$8*100,1)</f>
        <v>7.2</v>
      </c>
      <c r="I18" s="158">
        <f t="shared" si="3"/>
        <v>0</v>
      </c>
      <c r="J18" s="158">
        <f aca="true" t="shared" si="5" ref="J18:J29">ROUND(D20/1000,1)</f>
        <v>0.2</v>
      </c>
    </row>
    <row r="19" spans="2:10" s="153" customFormat="1" ht="23.25" customHeight="1">
      <c r="B19" s="154" t="s">
        <v>118</v>
      </c>
      <c r="C19" s="155">
        <v>0</v>
      </c>
      <c r="D19" s="155">
        <v>28</v>
      </c>
      <c r="E19" s="189" t="e">
        <f t="shared" si="1"/>
        <v>#DIV/0!</v>
      </c>
      <c r="F19" s="155">
        <f t="shared" si="0"/>
        <v>28</v>
      </c>
      <c r="H19" s="157">
        <f t="shared" si="4"/>
        <v>8.5</v>
      </c>
      <c r="I19" s="158">
        <f t="shared" si="3"/>
        <v>0</v>
      </c>
      <c r="J19" s="158">
        <f t="shared" si="5"/>
        <v>0.2</v>
      </c>
    </row>
    <row r="20" spans="2:10" s="153" customFormat="1" ht="23.25" customHeight="1">
      <c r="B20" s="154" t="s">
        <v>119</v>
      </c>
      <c r="C20" s="155">
        <v>69</v>
      </c>
      <c r="D20" s="155">
        <v>210</v>
      </c>
      <c r="E20" s="156">
        <f t="shared" si="1"/>
        <v>304.3</v>
      </c>
      <c r="F20" s="155">
        <f t="shared" si="0"/>
        <v>141</v>
      </c>
      <c r="H20" s="159">
        <f t="shared" si="4"/>
        <v>3.8</v>
      </c>
      <c r="I20" s="158">
        <f t="shared" si="3"/>
        <v>0.1</v>
      </c>
      <c r="J20" s="158">
        <f t="shared" si="5"/>
        <v>0.1</v>
      </c>
    </row>
    <row r="21" spans="2:10" s="153" customFormat="1" ht="23.25" customHeight="1">
      <c r="B21" s="154" t="s">
        <v>120</v>
      </c>
      <c r="C21" s="155">
        <v>190</v>
      </c>
      <c r="D21" s="155">
        <v>248</v>
      </c>
      <c r="E21" s="156">
        <f t="shared" si="1"/>
        <v>130.5</v>
      </c>
      <c r="F21" s="155">
        <f t="shared" si="0"/>
        <v>58</v>
      </c>
      <c r="H21" s="159">
        <f t="shared" si="4"/>
        <v>0.8</v>
      </c>
      <c r="I21" s="158">
        <f t="shared" si="3"/>
        <v>0.2</v>
      </c>
      <c r="J21" s="158">
        <f t="shared" si="5"/>
        <v>0</v>
      </c>
    </row>
    <row r="22" spans="2:10" s="153" customFormat="1" ht="23.25" customHeight="1">
      <c r="B22" s="154" t="s">
        <v>121</v>
      </c>
      <c r="C22" s="155">
        <v>104</v>
      </c>
      <c r="D22" s="155">
        <v>111</v>
      </c>
      <c r="E22" s="156">
        <f t="shared" si="1"/>
        <v>106.7</v>
      </c>
      <c r="F22" s="155">
        <f t="shared" si="0"/>
        <v>7</v>
      </c>
      <c r="H22" s="159">
        <f t="shared" si="4"/>
        <v>2.2</v>
      </c>
      <c r="I22" s="158">
        <f t="shared" si="3"/>
        <v>0.1</v>
      </c>
      <c r="J22" s="158">
        <f t="shared" si="5"/>
        <v>0.1</v>
      </c>
    </row>
    <row r="23" spans="2:10" s="153" customFormat="1" ht="23.25" customHeight="1">
      <c r="B23" s="154" t="s">
        <v>122</v>
      </c>
      <c r="C23" s="155">
        <v>2</v>
      </c>
      <c r="D23" s="155">
        <v>24</v>
      </c>
      <c r="E23" s="156">
        <f t="shared" si="1"/>
        <v>1200</v>
      </c>
      <c r="F23" s="155">
        <f t="shared" si="0"/>
        <v>22</v>
      </c>
      <c r="H23" s="157">
        <f t="shared" si="4"/>
        <v>2.2</v>
      </c>
      <c r="I23" s="158">
        <f t="shared" si="3"/>
        <v>0</v>
      </c>
      <c r="J23" s="158">
        <f t="shared" si="5"/>
        <v>0.1</v>
      </c>
    </row>
    <row r="24" spans="2:10" s="153" customFormat="1" ht="23.25" customHeight="1">
      <c r="B24" s="154" t="s">
        <v>123</v>
      </c>
      <c r="C24" s="160">
        <v>11</v>
      </c>
      <c r="D24" s="155">
        <v>65</v>
      </c>
      <c r="E24" s="156">
        <f t="shared" si="1"/>
        <v>590.9</v>
      </c>
      <c r="F24" s="155">
        <f t="shared" si="0"/>
        <v>54</v>
      </c>
      <c r="H24" s="157">
        <f t="shared" si="4"/>
        <v>0.1</v>
      </c>
      <c r="I24" s="158">
        <f t="shared" si="3"/>
        <v>0</v>
      </c>
      <c r="J24" s="158">
        <f t="shared" si="5"/>
        <v>0</v>
      </c>
    </row>
    <row r="25" spans="2:10" s="153" customFormat="1" ht="23.25" customHeight="1">
      <c r="B25" s="154" t="s">
        <v>124</v>
      </c>
      <c r="C25" s="155">
        <v>69</v>
      </c>
      <c r="D25" s="155">
        <v>63</v>
      </c>
      <c r="E25" s="156">
        <f t="shared" si="1"/>
        <v>91.3</v>
      </c>
      <c r="F25" s="155">
        <f t="shared" si="0"/>
        <v>-6</v>
      </c>
      <c r="H25" s="157">
        <f t="shared" si="4"/>
        <v>4.7</v>
      </c>
      <c r="I25" s="158">
        <f t="shared" si="3"/>
        <v>0.1</v>
      </c>
      <c r="J25" s="158">
        <f t="shared" si="5"/>
        <v>0.1</v>
      </c>
    </row>
    <row r="26" spans="2:10" s="153" customFormat="1" ht="23.25" customHeight="1">
      <c r="B26" s="154" t="s">
        <v>125</v>
      </c>
      <c r="C26" s="155">
        <v>17</v>
      </c>
      <c r="D26" s="160">
        <v>3</v>
      </c>
      <c r="E26" s="156">
        <f t="shared" si="1"/>
        <v>17.6</v>
      </c>
      <c r="F26" s="155">
        <f t="shared" si="0"/>
        <v>-14</v>
      </c>
      <c r="H26" s="157">
        <f t="shared" si="4"/>
        <v>1.4</v>
      </c>
      <c r="I26" s="158">
        <f t="shared" si="3"/>
        <v>0</v>
      </c>
      <c r="J26" s="158">
        <f t="shared" si="5"/>
        <v>0</v>
      </c>
    </row>
    <row r="27" spans="2:10" s="153" customFormat="1" ht="23.25" customHeight="1">
      <c r="B27" s="154" t="s">
        <v>126</v>
      </c>
      <c r="C27" s="155">
        <v>51</v>
      </c>
      <c r="D27" s="155">
        <v>137</v>
      </c>
      <c r="E27" s="156">
        <f t="shared" si="1"/>
        <v>268.6</v>
      </c>
      <c r="F27" s="155">
        <f t="shared" si="0"/>
        <v>86</v>
      </c>
      <c r="H27" s="157">
        <f t="shared" si="4"/>
        <v>2.5</v>
      </c>
      <c r="I27" s="158">
        <f t="shared" si="3"/>
        <v>0.1</v>
      </c>
      <c r="J27" s="158">
        <f t="shared" si="5"/>
        <v>0.1</v>
      </c>
    </row>
    <row r="28" spans="2:10" s="153" customFormat="1" ht="23.25" customHeight="1">
      <c r="B28" s="154" t="s">
        <v>127</v>
      </c>
      <c r="C28" s="155">
        <v>0</v>
      </c>
      <c r="D28" s="155">
        <v>42</v>
      </c>
      <c r="E28" s="189" t="e">
        <f t="shared" si="1"/>
        <v>#DIV/0!</v>
      </c>
      <c r="F28" s="155">
        <f t="shared" si="0"/>
        <v>42</v>
      </c>
      <c r="H28" s="157">
        <f t="shared" si="4"/>
        <v>4.2</v>
      </c>
      <c r="I28" s="158">
        <f t="shared" si="3"/>
        <v>0</v>
      </c>
      <c r="J28" s="158">
        <f t="shared" si="5"/>
        <v>0.1</v>
      </c>
    </row>
    <row r="29" spans="2:10" s="153" customFormat="1" ht="23.25" customHeight="1">
      <c r="B29" s="154" t="s">
        <v>128</v>
      </c>
      <c r="C29" s="155">
        <v>160</v>
      </c>
      <c r="D29" s="155">
        <v>72</v>
      </c>
      <c r="E29" s="156">
        <f t="shared" si="1"/>
        <v>45</v>
      </c>
      <c r="F29" s="155">
        <f t="shared" si="0"/>
        <v>-88</v>
      </c>
      <c r="H29" s="157">
        <f t="shared" si="4"/>
        <v>43.1</v>
      </c>
      <c r="I29" s="158">
        <f t="shared" si="3"/>
        <v>0.2</v>
      </c>
      <c r="J29" s="158">
        <f t="shared" si="5"/>
        <v>1.3</v>
      </c>
    </row>
    <row r="30" spans="2:10" s="153" customFormat="1" ht="23.25" customHeight="1">
      <c r="B30" s="154" t="s">
        <v>129</v>
      </c>
      <c r="C30" s="155">
        <v>29</v>
      </c>
      <c r="D30" s="155">
        <v>123</v>
      </c>
      <c r="E30" s="156">
        <f t="shared" si="1"/>
        <v>424.1</v>
      </c>
      <c r="F30" s="155">
        <f t="shared" si="0"/>
        <v>94</v>
      </c>
      <c r="H30" s="157" t="e">
        <f>ROUND(#REF!/$D$8*100,1)</f>
        <v>#REF!</v>
      </c>
      <c r="I30" s="158">
        <f t="shared" si="3"/>
        <v>0</v>
      </c>
      <c r="J30" s="158" t="e">
        <f>ROUND(#REF!/1000,1)</f>
        <v>#REF!</v>
      </c>
    </row>
    <row r="31" spans="2:10" s="153" customFormat="1" ht="23.25" customHeight="1">
      <c r="B31" s="154" t="s">
        <v>130</v>
      </c>
      <c r="C31" s="155">
        <v>600</v>
      </c>
      <c r="D31" s="187">
        <v>1251</v>
      </c>
      <c r="E31" s="156">
        <f t="shared" si="1"/>
        <v>208.5</v>
      </c>
      <c r="F31" s="155">
        <f t="shared" si="0"/>
        <v>651</v>
      </c>
      <c r="H31" s="157" t="e">
        <f>ROUND(#REF!/$D$8*100,1)</f>
        <v>#REF!</v>
      </c>
      <c r="I31" s="158">
        <f t="shared" si="3"/>
        <v>0.6</v>
      </c>
      <c r="J31" s="158" t="e">
        <f>ROUND(#REF!/1000,1)</f>
        <v>#REF!</v>
      </c>
    </row>
    <row r="32" ht="18.75">
      <c r="D32" s="188"/>
    </row>
    <row r="33" ht="18.75">
      <c r="D33" s="188"/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tabSelected="1" view="pageBreakPreview" zoomScale="75" zoomScaleNormal="75" zoomScaleSheetLayoutView="75" zoomScalePageLayoutView="0" workbookViewId="0" topLeftCell="A11">
      <selection activeCell="D19" sqref="D19"/>
    </sheetView>
  </sheetViews>
  <sheetFormatPr defaultColWidth="8.8515625" defaultRowHeight="15"/>
  <cols>
    <col min="1" max="1" width="44.8515625" style="59" customWidth="1"/>
    <col min="2" max="2" width="12.28125" style="59" customWidth="1"/>
    <col min="3" max="3" width="12.57421875" style="59" customWidth="1"/>
    <col min="4" max="4" width="13.57421875" style="59" customWidth="1"/>
    <col min="5" max="5" width="15.28125" style="59" customWidth="1"/>
    <col min="6" max="8" width="8.8515625" style="59" customWidth="1"/>
    <col min="9" max="9" width="43.00390625" style="59" customWidth="1"/>
    <col min="10" max="16384" width="8.8515625" style="59" customWidth="1"/>
  </cols>
  <sheetData>
    <row r="1" spans="1:5" s="54" customFormat="1" ht="41.25" customHeight="1">
      <c r="A1" s="237" t="s">
        <v>184</v>
      </c>
      <c r="B1" s="237"/>
      <c r="C1" s="237"/>
      <c r="D1" s="237"/>
      <c r="E1" s="237"/>
    </row>
    <row r="2" spans="1:5" s="54" customFormat="1" ht="20.25" customHeight="1">
      <c r="A2" s="238" t="s">
        <v>54</v>
      </c>
      <c r="B2" s="238"/>
      <c r="C2" s="238"/>
      <c r="D2" s="238"/>
      <c r="E2" s="238"/>
    </row>
    <row r="3" spans="1:5" s="56" customFormat="1" ht="5.25" customHeight="1" thickBot="1">
      <c r="A3" s="55"/>
      <c r="B3" s="55"/>
      <c r="C3" s="55"/>
      <c r="D3" s="55"/>
      <c r="E3" s="55"/>
    </row>
    <row r="4" spans="1:5" s="56" customFormat="1" ht="21" customHeight="1">
      <c r="A4" s="239"/>
      <c r="B4" s="217" t="s">
        <v>185</v>
      </c>
      <c r="C4" s="219" t="s">
        <v>186</v>
      </c>
      <c r="D4" s="215" t="s">
        <v>104</v>
      </c>
      <c r="E4" s="240"/>
    </row>
    <row r="5" spans="1:5" s="56" customFormat="1" ht="36" customHeight="1">
      <c r="A5" s="216"/>
      <c r="B5" s="218"/>
      <c r="C5" s="214"/>
      <c r="D5" s="163" t="s">
        <v>106</v>
      </c>
      <c r="E5" s="174" t="s">
        <v>3</v>
      </c>
    </row>
    <row r="6" spans="1:5" s="57" customFormat="1" ht="34.5" customHeight="1">
      <c r="A6" s="175" t="s">
        <v>55</v>
      </c>
      <c r="B6" s="176">
        <f>SUM(B7:B25)</f>
        <v>1592</v>
      </c>
      <c r="C6" s="177">
        <f>SUM(C7:C25)</f>
        <v>2904</v>
      </c>
      <c r="D6" s="178">
        <f>C6-B6</f>
        <v>1312</v>
      </c>
      <c r="E6" s="179">
        <f>ROUND(C6/B6*100,1)</f>
        <v>182.4</v>
      </c>
    </row>
    <row r="7" spans="1:9" ht="39.75" customHeight="1">
      <c r="A7" s="180" t="s">
        <v>56</v>
      </c>
      <c r="B7" s="181">
        <v>79</v>
      </c>
      <c r="C7" s="181">
        <v>35</v>
      </c>
      <c r="D7" s="182">
        <f aca="true" t="shared" si="0" ref="D7:D25">C7-B7</f>
        <v>-44</v>
      </c>
      <c r="E7" s="183">
        <f aca="true" t="shared" si="1" ref="E7:E25">ROUND(C7/B7*100,1)</f>
        <v>44.3</v>
      </c>
      <c r="F7" s="57"/>
      <c r="G7" s="58"/>
      <c r="I7" s="60"/>
    </row>
    <row r="8" spans="1:9" ht="44.25" customHeight="1">
      <c r="A8" s="180" t="s">
        <v>57</v>
      </c>
      <c r="B8" s="181">
        <v>0</v>
      </c>
      <c r="C8" s="181">
        <v>0</v>
      </c>
      <c r="D8" s="182">
        <f t="shared" si="0"/>
        <v>0</v>
      </c>
      <c r="E8" s="190" t="e">
        <f t="shared" si="1"/>
        <v>#DIV/0!</v>
      </c>
      <c r="F8" s="57"/>
      <c r="G8" s="58"/>
      <c r="I8" s="60"/>
    </row>
    <row r="9" spans="1:9" s="61" customFormat="1" ht="27" customHeight="1">
      <c r="A9" s="180" t="s">
        <v>58</v>
      </c>
      <c r="B9" s="181">
        <v>19</v>
      </c>
      <c r="C9" s="181">
        <v>29</v>
      </c>
      <c r="D9" s="182">
        <f t="shared" si="0"/>
        <v>10</v>
      </c>
      <c r="E9" s="183">
        <f t="shared" si="1"/>
        <v>152.6</v>
      </c>
      <c r="F9" s="57"/>
      <c r="G9" s="58"/>
      <c r="H9" s="59"/>
      <c r="I9" s="60"/>
    </row>
    <row r="10" spans="1:11" ht="43.5" customHeight="1">
      <c r="A10" s="180" t="s">
        <v>59</v>
      </c>
      <c r="B10" s="181">
        <v>7</v>
      </c>
      <c r="C10" s="181">
        <v>727</v>
      </c>
      <c r="D10" s="182">
        <f t="shared" si="0"/>
        <v>720</v>
      </c>
      <c r="E10" s="183">
        <f t="shared" si="1"/>
        <v>10385.7</v>
      </c>
      <c r="F10" s="57"/>
      <c r="G10" s="58"/>
      <c r="I10" s="60"/>
      <c r="K10" s="62"/>
    </row>
    <row r="11" spans="1:9" ht="42" customHeight="1">
      <c r="A11" s="180" t="s">
        <v>60</v>
      </c>
      <c r="B11" s="181">
        <v>0</v>
      </c>
      <c r="C11" s="181">
        <v>0</v>
      </c>
      <c r="D11" s="182">
        <f t="shared" si="0"/>
        <v>0</v>
      </c>
      <c r="E11" s="190" t="e">
        <f t="shared" si="1"/>
        <v>#DIV/0!</v>
      </c>
      <c r="F11" s="57"/>
      <c r="G11" s="58"/>
      <c r="I11" s="60"/>
    </row>
    <row r="12" spans="1:9" ht="19.5" customHeight="1">
      <c r="A12" s="180" t="s">
        <v>61</v>
      </c>
      <c r="B12" s="181">
        <v>4</v>
      </c>
      <c r="C12" s="181">
        <v>74</v>
      </c>
      <c r="D12" s="182">
        <f t="shared" si="0"/>
        <v>70</v>
      </c>
      <c r="E12" s="183">
        <f t="shared" si="1"/>
        <v>1850</v>
      </c>
      <c r="F12" s="57"/>
      <c r="G12" s="58"/>
      <c r="I12" s="164"/>
    </row>
    <row r="13" spans="1:9" ht="41.25" customHeight="1">
      <c r="A13" s="180" t="s">
        <v>62</v>
      </c>
      <c r="B13" s="181">
        <v>12</v>
      </c>
      <c r="C13" s="181">
        <v>4</v>
      </c>
      <c r="D13" s="182">
        <f t="shared" si="0"/>
        <v>-8</v>
      </c>
      <c r="E13" s="183">
        <f t="shared" si="1"/>
        <v>33.3</v>
      </c>
      <c r="F13" s="57"/>
      <c r="G13" s="58"/>
      <c r="I13" s="60"/>
    </row>
    <row r="14" spans="1:9" ht="41.25" customHeight="1">
      <c r="A14" s="180" t="s">
        <v>63</v>
      </c>
      <c r="B14" s="181">
        <v>0</v>
      </c>
      <c r="C14" s="181">
        <v>5</v>
      </c>
      <c r="D14" s="182">
        <f t="shared" si="0"/>
        <v>5</v>
      </c>
      <c r="E14" s="190" t="e">
        <f t="shared" si="1"/>
        <v>#DIV/0!</v>
      </c>
      <c r="F14" s="57"/>
      <c r="G14" s="58"/>
      <c r="I14" s="60"/>
    </row>
    <row r="15" spans="1:9" ht="42" customHeight="1">
      <c r="A15" s="180" t="s">
        <v>64</v>
      </c>
      <c r="B15" s="181">
        <v>9</v>
      </c>
      <c r="C15" s="181">
        <v>0</v>
      </c>
      <c r="D15" s="182">
        <f t="shared" si="0"/>
        <v>-9</v>
      </c>
      <c r="E15" s="183">
        <f t="shared" si="1"/>
        <v>0</v>
      </c>
      <c r="F15" s="57"/>
      <c r="G15" s="58"/>
      <c r="I15" s="60"/>
    </row>
    <row r="16" spans="1:9" ht="23.25" customHeight="1">
      <c r="A16" s="180" t="s">
        <v>65</v>
      </c>
      <c r="B16" s="181">
        <v>0</v>
      </c>
      <c r="C16" s="181">
        <v>58</v>
      </c>
      <c r="D16" s="182">
        <f t="shared" si="0"/>
        <v>58</v>
      </c>
      <c r="E16" s="190" t="e">
        <f t="shared" si="1"/>
        <v>#DIV/0!</v>
      </c>
      <c r="F16" s="57"/>
      <c r="G16" s="58"/>
      <c r="I16" s="60"/>
    </row>
    <row r="17" spans="1:9" ht="22.5" customHeight="1">
      <c r="A17" s="180" t="s">
        <v>66</v>
      </c>
      <c r="B17" s="181">
        <v>0</v>
      </c>
      <c r="C17" s="181">
        <v>1</v>
      </c>
      <c r="D17" s="182">
        <f t="shared" si="0"/>
        <v>1</v>
      </c>
      <c r="E17" s="190" t="e">
        <f t="shared" si="1"/>
        <v>#DIV/0!</v>
      </c>
      <c r="F17" s="57"/>
      <c r="G17" s="58"/>
      <c r="I17" s="60"/>
    </row>
    <row r="18" spans="1:9" ht="22.5" customHeight="1">
      <c r="A18" s="180" t="s">
        <v>67</v>
      </c>
      <c r="B18" s="181">
        <v>7</v>
      </c>
      <c r="C18" s="181">
        <v>7</v>
      </c>
      <c r="D18" s="182">
        <f t="shared" si="0"/>
        <v>0</v>
      </c>
      <c r="E18" s="183">
        <f t="shared" si="1"/>
        <v>100</v>
      </c>
      <c r="F18" s="57"/>
      <c r="G18" s="58"/>
      <c r="I18" s="60"/>
    </row>
    <row r="19" spans="1:9" ht="38.25" customHeight="1">
      <c r="A19" s="180" t="s">
        <v>68</v>
      </c>
      <c r="B19" s="181">
        <v>2</v>
      </c>
      <c r="C19" s="181">
        <v>520</v>
      </c>
      <c r="D19" s="182">
        <f t="shared" si="0"/>
        <v>518</v>
      </c>
      <c r="E19" s="183">
        <f t="shared" si="1"/>
        <v>26000</v>
      </c>
      <c r="F19" s="57"/>
      <c r="G19" s="58"/>
      <c r="I19" s="165"/>
    </row>
    <row r="20" spans="1:9" ht="35.25" customHeight="1">
      <c r="A20" s="180" t="s">
        <v>69</v>
      </c>
      <c r="B20" s="181">
        <v>0</v>
      </c>
      <c r="C20" s="181">
        <v>111</v>
      </c>
      <c r="D20" s="182">
        <f t="shared" si="0"/>
        <v>111</v>
      </c>
      <c r="E20" s="190" t="e">
        <f t="shared" si="1"/>
        <v>#DIV/0!</v>
      </c>
      <c r="F20" s="57"/>
      <c r="G20" s="58"/>
      <c r="I20" s="60"/>
    </row>
    <row r="21" spans="1:9" ht="41.25" customHeight="1">
      <c r="A21" s="180" t="s">
        <v>70</v>
      </c>
      <c r="B21" s="181">
        <v>1343</v>
      </c>
      <c r="C21" s="181">
        <v>647</v>
      </c>
      <c r="D21" s="182">
        <f t="shared" si="0"/>
        <v>-696</v>
      </c>
      <c r="E21" s="183">
        <f t="shared" si="1"/>
        <v>48.2</v>
      </c>
      <c r="F21" s="57"/>
      <c r="G21" s="58"/>
      <c r="I21" s="60"/>
    </row>
    <row r="22" spans="1:9" ht="19.5" customHeight="1">
      <c r="A22" s="180" t="s">
        <v>71</v>
      </c>
      <c r="B22" s="181">
        <v>87</v>
      </c>
      <c r="C22" s="181">
        <v>125</v>
      </c>
      <c r="D22" s="182">
        <f t="shared" si="0"/>
        <v>38</v>
      </c>
      <c r="E22" s="183">
        <f t="shared" si="1"/>
        <v>143.7</v>
      </c>
      <c r="F22" s="57"/>
      <c r="G22" s="58"/>
      <c r="I22" s="60"/>
    </row>
    <row r="23" spans="1:9" ht="39" customHeight="1">
      <c r="A23" s="180" t="s">
        <v>72</v>
      </c>
      <c r="B23" s="181">
        <v>23</v>
      </c>
      <c r="C23" s="181">
        <v>561</v>
      </c>
      <c r="D23" s="182">
        <f t="shared" si="0"/>
        <v>538</v>
      </c>
      <c r="E23" s="183">
        <f t="shared" si="1"/>
        <v>2439.1</v>
      </c>
      <c r="F23" s="57"/>
      <c r="G23" s="58"/>
      <c r="I23" s="60"/>
    </row>
    <row r="24" spans="1:9" ht="38.25" customHeight="1">
      <c r="A24" s="180" t="s">
        <v>73</v>
      </c>
      <c r="B24" s="181">
        <v>0</v>
      </c>
      <c r="C24" s="181">
        <v>0</v>
      </c>
      <c r="D24" s="182">
        <f t="shared" si="0"/>
        <v>0</v>
      </c>
      <c r="E24" s="190" t="e">
        <f t="shared" si="1"/>
        <v>#DIV/0!</v>
      </c>
      <c r="F24" s="57"/>
      <c r="G24" s="58"/>
      <c r="I24" s="60"/>
    </row>
    <row r="25" spans="1:9" ht="22.5" customHeight="1" thickBot="1">
      <c r="A25" s="184" t="s">
        <v>74</v>
      </c>
      <c r="B25" s="185">
        <v>0</v>
      </c>
      <c r="C25" s="185">
        <v>0</v>
      </c>
      <c r="D25" s="186">
        <f t="shared" si="0"/>
        <v>0</v>
      </c>
      <c r="E25" s="205" t="e">
        <f t="shared" si="1"/>
        <v>#DIV/0!</v>
      </c>
      <c r="F25" s="57"/>
      <c r="G25" s="58"/>
      <c r="I25" s="60"/>
    </row>
    <row r="26" spans="1:9" ht="15.75">
      <c r="A26" s="63"/>
      <c r="B26" s="63"/>
      <c r="C26" s="63"/>
      <c r="D26" s="63"/>
      <c r="E26" s="63"/>
      <c r="I26" s="60"/>
    </row>
    <row r="27" spans="1:5" ht="12.75">
      <c r="A27" s="63"/>
      <c r="B27" s="63"/>
      <c r="C27" s="63"/>
      <c r="D27" s="63"/>
      <c r="E27" s="63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B2">
      <selection activeCell="E9" sqref="E9"/>
    </sheetView>
  </sheetViews>
  <sheetFormatPr defaultColWidth="8.8515625" defaultRowHeight="15"/>
  <cols>
    <col min="1" max="1" width="57.00390625" style="59" customWidth="1"/>
    <col min="2" max="3" width="20.28125" style="59" customWidth="1"/>
    <col min="4" max="4" width="22.00390625" style="59" customWidth="1"/>
    <col min="5" max="5" width="21.57421875" style="59" customWidth="1"/>
    <col min="6" max="6" width="8.8515625" style="59" customWidth="1"/>
    <col min="7" max="7" width="10.8515625" style="59" bestFit="1" customWidth="1"/>
    <col min="8" max="16384" width="8.8515625" style="59" customWidth="1"/>
  </cols>
  <sheetData>
    <row r="1" spans="1:5" s="54" customFormat="1" ht="49.5" customHeight="1">
      <c r="A1" s="241" t="s">
        <v>187</v>
      </c>
      <c r="B1" s="241"/>
      <c r="C1" s="241"/>
      <c r="D1" s="241"/>
      <c r="E1" s="241"/>
    </row>
    <row r="2" spans="1:5" s="54" customFormat="1" ht="20.25" customHeight="1">
      <c r="A2" s="242" t="s">
        <v>75</v>
      </c>
      <c r="B2" s="242"/>
      <c r="C2" s="242"/>
      <c r="D2" s="242"/>
      <c r="E2" s="242"/>
    </row>
    <row r="3" spans="1:5" s="54" customFormat="1" ht="17.25" customHeight="1" thickBot="1">
      <c r="A3" s="162"/>
      <c r="B3" s="162"/>
      <c r="C3" s="162"/>
      <c r="D3" s="162"/>
      <c r="E3" s="162"/>
    </row>
    <row r="4" spans="1:5" s="56" customFormat="1" ht="25.5" customHeight="1">
      <c r="A4" s="243"/>
      <c r="B4" s="245" t="s">
        <v>188</v>
      </c>
      <c r="C4" s="245" t="s">
        <v>189</v>
      </c>
      <c r="D4" s="245" t="s">
        <v>104</v>
      </c>
      <c r="E4" s="247"/>
    </row>
    <row r="5" spans="1:5" s="56" customFormat="1" ht="37.5" customHeight="1">
      <c r="A5" s="244"/>
      <c r="B5" s="246"/>
      <c r="C5" s="246"/>
      <c r="D5" s="199" t="s">
        <v>106</v>
      </c>
      <c r="E5" s="200" t="s">
        <v>3</v>
      </c>
    </row>
    <row r="6" spans="1:7" s="65" customFormat="1" ht="34.5" customHeight="1">
      <c r="A6" s="166" t="s">
        <v>55</v>
      </c>
      <c r="B6" s="64">
        <f>SUM(B7:B15)</f>
        <v>1592</v>
      </c>
      <c r="C6" s="64">
        <f>SUM(C7:C15)</f>
        <v>2904</v>
      </c>
      <c r="D6" s="64">
        <f>C6-B6</f>
        <v>1312</v>
      </c>
      <c r="E6" s="167">
        <f>ROUND(C6/B6*100,1)</f>
        <v>182.4</v>
      </c>
      <c r="G6" s="66"/>
    </row>
    <row r="7" spans="1:11" ht="51" customHeight="1">
      <c r="A7" s="168" t="s">
        <v>76</v>
      </c>
      <c r="B7" s="67">
        <v>655</v>
      </c>
      <c r="C7" s="67">
        <v>373</v>
      </c>
      <c r="D7" s="68">
        <f aca="true" t="shared" si="0" ref="D7:D15">C7-B7</f>
        <v>-282</v>
      </c>
      <c r="E7" s="169">
        <f aca="true" t="shared" si="1" ref="E7:E15">ROUND(C7/B7*100,1)</f>
        <v>56.9</v>
      </c>
      <c r="G7" s="66"/>
      <c r="H7" s="69"/>
      <c r="K7" s="69"/>
    </row>
    <row r="8" spans="1:11" ht="35.25" customHeight="1">
      <c r="A8" s="168" t="s">
        <v>77</v>
      </c>
      <c r="B8" s="67">
        <v>742</v>
      </c>
      <c r="C8" s="67">
        <v>743</v>
      </c>
      <c r="D8" s="68">
        <f t="shared" si="0"/>
        <v>1</v>
      </c>
      <c r="E8" s="169">
        <f t="shared" si="1"/>
        <v>100.1</v>
      </c>
      <c r="G8" s="66"/>
      <c r="H8" s="69"/>
      <c r="K8" s="69"/>
    </row>
    <row r="9" spans="1:11" s="61" customFormat="1" ht="25.5" customHeight="1">
      <c r="A9" s="168" t="s">
        <v>78</v>
      </c>
      <c r="B9" s="67">
        <v>51</v>
      </c>
      <c r="C9" s="67">
        <v>586</v>
      </c>
      <c r="D9" s="68">
        <f t="shared" si="0"/>
        <v>535</v>
      </c>
      <c r="E9" s="169">
        <f t="shared" si="1"/>
        <v>1149</v>
      </c>
      <c r="F9" s="59"/>
      <c r="G9" s="66"/>
      <c r="H9" s="69"/>
      <c r="I9" s="59"/>
      <c r="K9" s="69"/>
    </row>
    <row r="10" spans="1:11" ht="36.75" customHeight="1">
      <c r="A10" s="168" t="s">
        <v>79</v>
      </c>
      <c r="B10" s="67">
        <v>12</v>
      </c>
      <c r="C10" s="67">
        <v>97</v>
      </c>
      <c r="D10" s="68">
        <f t="shared" si="0"/>
        <v>85</v>
      </c>
      <c r="E10" s="169">
        <f t="shared" si="1"/>
        <v>808.3</v>
      </c>
      <c r="G10" s="66"/>
      <c r="H10" s="69"/>
      <c r="K10" s="69"/>
    </row>
    <row r="11" spans="1:11" ht="28.5" customHeight="1">
      <c r="A11" s="168" t="s">
        <v>80</v>
      </c>
      <c r="B11" s="67">
        <v>21</v>
      </c>
      <c r="C11" s="67">
        <v>219</v>
      </c>
      <c r="D11" s="68">
        <f t="shared" si="0"/>
        <v>198</v>
      </c>
      <c r="E11" s="169">
        <f t="shared" si="1"/>
        <v>1042.9</v>
      </c>
      <c r="G11" s="66"/>
      <c r="H11" s="69"/>
      <c r="K11" s="69"/>
    </row>
    <row r="12" spans="1:11" ht="59.25" customHeight="1">
      <c r="A12" s="168" t="s">
        <v>81</v>
      </c>
      <c r="B12" s="67">
        <v>14</v>
      </c>
      <c r="C12" s="67">
        <v>40</v>
      </c>
      <c r="D12" s="68">
        <f t="shared" si="0"/>
        <v>26</v>
      </c>
      <c r="E12" s="169">
        <f t="shared" si="1"/>
        <v>285.7</v>
      </c>
      <c r="G12" s="66"/>
      <c r="H12" s="69"/>
      <c r="K12" s="69"/>
    </row>
    <row r="13" spans="1:18" ht="30.75" customHeight="1">
      <c r="A13" s="168" t="s">
        <v>82</v>
      </c>
      <c r="B13" s="67">
        <v>16</v>
      </c>
      <c r="C13" s="67">
        <v>150</v>
      </c>
      <c r="D13" s="68">
        <f t="shared" si="0"/>
        <v>134</v>
      </c>
      <c r="E13" s="169">
        <f t="shared" si="1"/>
        <v>937.5</v>
      </c>
      <c r="G13" s="66"/>
      <c r="H13" s="69"/>
      <c r="K13" s="69"/>
      <c r="R13" s="70"/>
    </row>
    <row r="14" spans="1:18" ht="75" customHeight="1">
      <c r="A14" s="168" t="s">
        <v>83</v>
      </c>
      <c r="B14" s="67">
        <v>31</v>
      </c>
      <c r="C14" s="67">
        <v>168</v>
      </c>
      <c r="D14" s="68">
        <f t="shared" si="0"/>
        <v>137</v>
      </c>
      <c r="E14" s="169">
        <f t="shared" si="1"/>
        <v>541.9</v>
      </c>
      <c r="G14" s="66"/>
      <c r="H14" s="69"/>
      <c r="K14" s="69"/>
      <c r="R14" s="70"/>
    </row>
    <row r="15" spans="1:18" ht="33" customHeight="1" thickBot="1">
      <c r="A15" s="170" t="s">
        <v>84</v>
      </c>
      <c r="B15" s="171">
        <v>50</v>
      </c>
      <c r="C15" s="171">
        <v>528</v>
      </c>
      <c r="D15" s="172">
        <f t="shared" si="0"/>
        <v>478</v>
      </c>
      <c r="E15" s="173">
        <f t="shared" si="1"/>
        <v>1056</v>
      </c>
      <c r="G15" s="66"/>
      <c r="H15" s="69"/>
      <c r="K15" s="69"/>
      <c r="R15" s="70"/>
    </row>
    <row r="16" spans="1:18" ht="12.75">
      <c r="A16" s="63"/>
      <c r="B16" s="63"/>
      <c r="C16" s="63"/>
      <c r="D16" s="63"/>
      <c r="R16" s="70"/>
    </row>
    <row r="17" spans="1:18" ht="12.75">
      <c r="A17" s="63"/>
      <c r="B17" s="63"/>
      <c r="C17" s="63"/>
      <c r="D17" s="63"/>
      <c r="R17" s="70"/>
    </row>
    <row r="18" ht="12.75">
      <c r="R18" s="70"/>
    </row>
    <row r="19" ht="12.75">
      <c r="R19" s="70"/>
    </row>
    <row r="20" ht="12.75">
      <c r="R20" s="70"/>
    </row>
    <row r="21" ht="12.75">
      <c r="R21" s="70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="75" zoomScaleSheetLayoutView="75" zoomScalePageLayoutView="0" workbookViewId="0" topLeftCell="A1">
      <pane xSplit="1" ySplit="4" topLeftCell="B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13" sqref="A13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10.57421875" style="1" customWidth="1"/>
    <col min="4" max="4" width="8.140625" style="1" customWidth="1"/>
    <col min="5" max="5" width="11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58" t="s">
        <v>131</v>
      </c>
      <c r="B1" s="258"/>
      <c r="C1" s="258"/>
      <c r="D1" s="258"/>
      <c r="E1" s="258"/>
    </row>
    <row r="2" spans="1:5" ht="27" customHeight="1">
      <c r="A2" s="259" t="s">
        <v>190</v>
      </c>
      <c r="B2" s="259"/>
      <c r="C2" s="259"/>
      <c r="D2" s="259"/>
      <c r="E2" s="259"/>
    </row>
    <row r="3" spans="1:6" ht="18" customHeight="1">
      <c r="A3" s="255" t="s">
        <v>0</v>
      </c>
      <c r="B3" s="255" t="s">
        <v>185</v>
      </c>
      <c r="C3" s="255" t="s">
        <v>186</v>
      </c>
      <c r="D3" s="260" t="s">
        <v>2</v>
      </c>
      <c r="E3" s="260"/>
      <c r="F3" s="2"/>
    </row>
    <row r="4" spans="1:6" ht="50.25" customHeight="1">
      <c r="A4" s="255"/>
      <c r="B4" s="255"/>
      <c r="C4" s="255"/>
      <c r="D4" s="53" t="s">
        <v>3</v>
      </c>
      <c r="E4" s="83" t="s">
        <v>174</v>
      </c>
      <c r="F4" s="2"/>
    </row>
    <row r="5" spans="1:6" ht="21" customHeight="1">
      <c r="A5" s="84" t="s">
        <v>132</v>
      </c>
      <c r="B5" s="74">
        <v>27831</v>
      </c>
      <c r="C5" s="74">
        <v>22074</v>
      </c>
      <c r="D5" s="72">
        <f aca="true" t="shared" si="0" ref="D5:D19">ROUND(C5/B5*100,1)</f>
        <v>79.3</v>
      </c>
      <c r="E5" s="73">
        <f aca="true" t="shared" si="1" ref="E5:E18">C5-B5</f>
        <v>-5757</v>
      </c>
      <c r="F5" s="1" t="s">
        <v>4</v>
      </c>
    </row>
    <row r="6" spans="1:5" ht="15.75">
      <c r="A6" s="85" t="s">
        <v>5</v>
      </c>
      <c r="B6" s="191">
        <v>11991</v>
      </c>
      <c r="C6" s="191">
        <v>10013</v>
      </c>
      <c r="D6" s="76">
        <f t="shared" si="0"/>
        <v>83.5</v>
      </c>
      <c r="E6" s="77">
        <f t="shared" si="1"/>
        <v>-1978</v>
      </c>
    </row>
    <row r="7" spans="1:7" ht="33" customHeight="1">
      <c r="A7" s="84" t="s">
        <v>133</v>
      </c>
      <c r="B7" s="74">
        <v>11023</v>
      </c>
      <c r="C7" s="82">
        <v>10658</v>
      </c>
      <c r="D7" s="72">
        <f t="shared" si="0"/>
        <v>96.7</v>
      </c>
      <c r="E7" s="72">
        <f t="shared" si="1"/>
        <v>-365</v>
      </c>
      <c r="F7" s="3"/>
      <c r="G7" s="4"/>
    </row>
    <row r="8" spans="1:7" ht="31.5">
      <c r="A8" s="86" t="s">
        <v>134</v>
      </c>
      <c r="B8" s="191">
        <v>2423</v>
      </c>
      <c r="C8" s="192">
        <v>4091</v>
      </c>
      <c r="D8" s="72">
        <f t="shared" si="0"/>
        <v>168.8</v>
      </c>
      <c r="E8" s="72">
        <f t="shared" si="1"/>
        <v>1668</v>
      </c>
      <c r="F8" s="3"/>
      <c r="G8" s="4"/>
    </row>
    <row r="9" spans="1:7" ht="33" customHeight="1">
      <c r="A9" s="87" t="s">
        <v>6</v>
      </c>
      <c r="B9" s="78">
        <v>22</v>
      </c>
      <c r="C9" s="78">
        <v>38.4</v>
      </c>
      <c r="D9" s="251" t="s">
        <v>191</v>
      </c>
      <c r="E9" s="252"/>
      <c r="F9" s="5"/>
      <c r="G9" s="4"/>
    </row>
    <row r="10" spans="1:7" ht="33" customHeight="1">
      <c r="A10" s="85" t="s">
        <v>135</v>
      </c>
      <c r="B10" s="193">
        <v>51</v>
      </c>
      <c r="C10" s="193">
        <v>47</v>
      </c>
      <c r="D10" s="79">
        <f>ROUND(C10/B10*100,1)</f>
        <v>92.2</v>
      </c>
      <c r="E10" s="80">
        <f>C10-B10</f>
        <v>-4</v>
      </c>
      <c r="F10" s="5"/>
      <c r="G10" s="4"/>
    </row>
    <row r="11" spans="1:7" ht="36" customHeight="1">
      <c r="A11" s="85" t="s">
        <v>136</v>
      </c>
      <c r="B11" s="193">
        <v>314</v>
      </c>
      <c r="C11" s="193">
        <v>144</v>
      </c>
      <c r="D11" s="79">
        <f>ROUND(C11/B11*100,1)</f>
        <v>45.9</v>
      </c>
      <c r="E11" s="80">
        <f>C11-B11</f>
        <v>-170</v>
      </c>
      <c r="F11" s="5"/>
      <c r="G11" s="4"/>
    </row>
    <row r="12" spans="1:5" ht="33" customHeight="1">
      <c r="A12" s="85" t="s">
        <v>137</v>
      </c>
      <c r="B12" s="194">
        <v>3433</v>
      </c>
      <c r="C12" s="193">
        <v>2820</v>
      </c>
      <c r="D12" s="76">
        <f t="shared" si="0"/>
        <v>82.1</v>
      </c>
      <c r="E12" s="77">
        <f t="shared" si="1"/>
        <v>-613</v>
      </c>
    </row>
    <row r="13" spans="1:5" ht="16.5" customHeight="1">
      <c r="A13" s="85" t="s">
        <v>138</v>
      </c>
      <c r="B13" s="194">
        <v>1427</v>
      </c>
      <c r="C13" s="193">
        <v>1818</v>
      </c>
      <c r="D13" s="76">
        <f>ROUND(C13/B13*100,1)</f>
        <v>127.4</v>
      </c>
      <c r="E13" s="77">
        <f>C13-B13</f>
        <v>391</v>
      </c>
    </row>
    <row r="14" spans="1:5" ht="17.25" customHeight="1">
      <c r="A14" s="85" t="s">
        <v>139</v>
      </c>
      <c r="B14" s="194">
        <v>3</v>
      </c>
      <c r="C14" s="193">
        <v>0</v>
      </c>
      <c r="D14" s="76">
        <f>ROUND(C14/B14*100,1)</f>
        <v>0</v>
      </c>
      <c r="E14" s="77">
        <f>C14-B14</f>
        <v>-3</v>
      </c>
    </row>
    <row r="15" spans="1:6" ht="33.75" customHeight="1">
      <c r="A15" s="84" t="s">
        <v>140</v>
      </c>
      <c r="B15" s="195">
        <v>3072</v>
      </c>
      <c r="C15" s="196">
        <v>2664</v>
      </c>
      <c r="D15" s="72">
        <f t="shared" si="0"/>
        <v>86.7</v>
      </c>
      <c r="E15" s="72">
        <f t="shared" si="1"/>
        <v>-408</v>
      </c>
      <c r="F15" s="6"/>
    </row>
    <row r="16" spans="1:6" ht="31.5">
      <c r="A16" s="85" t="s">
        <v>141</v>
      </c>
      <c r="B16" s="193">
        <v>3557</v>
      </c>
      <c r="C16" s="193">
        <v>3804</v>
      </c>
      <c r="D16" s="81">
        <f t="shared" si="0"/>
        <v>106.9</v>
      </c>
      <c r="E16" s="76">
        <f t="shared" si="1"/>
        <v>247</v>
      </c>
      <c r="F16" s="7"/>
    </row>
    <row r="17" spans="1:11" ht="15.75">
      <c r="A17" s="84" t="s">
        <v>19</v>
      </c>
      <c r="B17" s="195">
        <v>14681</v>
      </c>
      <c r="C17" s="195">
        <v>16071</v>
      </c>
      <c r="D17" s="72">
        <f t="shared" si="0"/>
        <v>109.5</v>
      </c>
      <c r="E17" s="73">
        <f t="shared" si="1"/>
        <v>1390</v>
      </c>
      <c r="F17" s="7"/>
      <c r="K17" s="8"/>
    </row>
    <row r="18" spans="1:6" ht="16.5" customHeight="1">
      <c r="A18" s="85" t="s">
        <v>5</v>
      </c>
      <c r="B18" s="194">
        <v>14118</v>
      </c>
      <c r="C18" s="194">
        <v>14885</v>
      </c>
      <c r="D18" s="76">
        <f t="shared" si="0"/>
        <v>105.4</v>
      </c>
      <c r="E18" s="77">
        <f t="shared" si="1"/>
        <v>767</v>
      </c>
      <c r="F18" s="7"/>
    </row>
    <row r="19" spans="1:6" ht="37.5" customHeight="1">
      <c r="A19" s="84" t="s">
        <v>181</v>
      </c>
      <c r="B19" s="195">
        <v>1927</v>
      </c>
      <c r="C19" s="75">
        <v>2378</v>
      </c>
      <c r="D19" s="76">
        <f t="shared" si="0"/>
        <v>123.4</v>
      </c>
      <c r="E19" s="71" t="s">
        <v>194</v>
      </c>
      <c r="F19" s="7"/>
    </row>
    <row r="20" spans="1:5" ht="9" customHeight="1">
      <c r="A20" s="253" t="s">
        <v>192</v>
      </c>
      <c r="B20" s="253"/>
      <c r="C20" s="253"/>
      <c r="D20" s="253"/>
      <c r="E20" s="253"/>
    </row>
    <row r="21" spans="1:5" ht="21.75" customHeight="1">
      <c r="A21" s="254"/>
      <c r="B21" s="254"/>
      <c r="C21" s="254"/>
      <c r="D21" s="254"/>
      <c r="E21" s="254"/>
    </row>
    <row r="22" spans="1:5" ht="12.75" customHeight="1">
      <c r="A22" s="255" t="s">
        <v>0</v>
      </c>
      <c r="B22" s="255" t="s">
        <v>171</v>
      </c>
      <c r="C22" s="255" t="s">
        <v>172</v>
      </c>
      <c r="D22" s="256" t="s">
        <v>2</v>
      </c>
      <c r="E22" s="257"/>
    </row>
    <row r="23" spans="1:5" ht="48.75" customHeight="1">
      <c r="A23" s="255"/>
      <c r="B23" s="255"/>
      <c r="C23" s="255"/>
      <c r="D23" s="53" t="s">
        <v>3</v>
      </c>
      <c r="E23" s="71" t="s">
        <v>173</v>
      </c>
    </row>
    <row r="24" spans="1:8" ht="26.25" customHeight="1">
      <c r="A24" s="84" t="s">
        <v>132</v>
      </c>
      <c r="B24" s="195">
        <v>13180</v>
      </c>
      <c r="C24" s="75">
        <v>11045</v>
      </c>
      <c r="D24" s="72">
        <f>ROUND(C24/B24*100,1)</f>
        <v>83.8</v>
      </c>
      <c r="E24" s="197">
        <f>C24-B24</f>
        <v>-2135</v>
      </c>
      <c r="G24" s="9"/>
      <c r="H24" s="9"/>
    </row>
    <row r="25" spans="1:5" ht="31.5">
      <c r="A25" s="84" t="s">
        <v>142</v>
      </c>
      <c r="B25" s="195">
        <v>11339</v>
      </c>
      <c r="C25" s="75">
        <v>9430</v>
      </c>
      <c r="D25" s="72">
        <f>ROUND(C25/B25*100,1)</f>
        <v>83.2</v>
      </c>
      <c r="E25" s="197">
        <f>C25-B25</f>
        <v>-1909</v>
      </c>
    </row>
    <row r="26" spans="1:5" ht="24" customHeight="1">
      <c r="A26" s="84" t="s">
        <v>143</v>
      </c>
      <c r="B26" s="75">
        <v>2230</v>
      </c>
      <c r="C26" s="75">
        <v>2791</v>
      </c>
      <c r="D26" s="72">
        <f>ROUND(C26/B26*100,1)</f>
        <v>125.2</v>
      </c>
      <c r="E26" s="53">
        <f>C26-B26</f>
        <v>561</v>
      </c>
    </row>
    <row r="27" spans="1:5" ht="34.5" customHeight="1">
      <c r="A27" s="84" t="s">
        <v>144</v>
      </c>
      <c r="B27" s="75" t="s">
        <v>8</v>
      </c>
      <c r="C27" s="75">
        <v>1243</v>
      </c>
      <c r="D27" s="72" t="s">
        <v>8</v>
      </c>
      <c r="E27" s="53" t="s">
        <v>8</v>
      </c>
    </row>
    <row r="28" spans="1:10" ht="28.5" customHeight="1">
      <c r="A28" s="198" t="s">
        <v>9</v>
      </c>
      <c r="B28" s="75">
        <v>3762</v>
      </c>
      <c r="C28" s="75">
        <v>4757</v>
      </c>
      <c r="D28" s="73">
        <f>ROUND(C28/B28*100,1)</f>
        <v>126.4</v>
      </c>
      <c r="E28" s="201" t="s">
        <v>195</v>
      </c>
      <c r="F28" s="7"/>
      <c r="G28" s="7"/>
      <c r="I28" s="7"/>
      <c r="J28" s="10"/>
    </row>
    <row r="29" spans="1:5" ht="24.75" customHeight="1">
      <c r="A29" s="84" t="s">
        <v>10</v>
      </c>
      <c r="B29" s="75">
        <v>6</v>
      </c>
      <c r="C29" s="75">
        <v>4</v>
      </c>
      <c r="D29" s="248" t="s">
        <v>193</v>
      </c>
      <c r="E29" s="249"/>
    </row>
    <row r="30" spans="1:5" ht="33" customHeight="1">
      <c r="A30" s="250"/>
      <c r="B30" s="250"/>
      <c r="C30" s="250"/>
      <c r="D30" s="250"/>
      <c r="E30" s="250"/>
    </row>
  </sheetData>
  <sheetProtection/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O40"/>
  <sheetViews>
    <sheetView view="pageBreakPreview" zoomScale="75" zoomScaleNormal="75" zoomScaleSheetLayoutView="75" zoomScalePageLayoutView="0" workbookViewId="0" topLeftCell="A1">
      <pane xSplit="1" ySplit="8" topLeftCell="AU9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Y11" sqref="Y11"/>
    </sheetView>
  </sheetViews>
  <sheetFormatPr defaultColWidth="9.140625" defaultRowHeight="15"/>
  <cols>
    <col min="1" max="1" width="21.57421875" style="14" customWidth="1"/>
    <col min="2" max="3" width="10.00390625" style="14" customWidth="1"/>
    <col min="4" max="4" width="8.57421875" style="14" customWidth="1"/>
    <col min="5" max="5" width="9.28125" style="14" customWidth="1"/>
    <col min="6" max="7" width="9.8515625" style="14" customWidth="1"/>
    <col min="8" max="8" width="7.57421875" style="14" customWidth="1"/>
    <col min="9" max="9" width="8.7109375" style="14" customWidth="1"/>
    <col min="10" max="11" width="10.00390625" style="14" customWidth="1"/>
    <col min="12" max="12" width="7.421875" style="14" customWidth="1"/>
    <col min="13" max="13" width="8.7109375" style="14" customWidth="1"/>
    <col min="14" max="14" width="7.421875" style="14" customWidth="1"/>
    <col min="15" max="15" width="8.00390625" style="14" customWidth="1"/>
    <col min="16" max="16" width="7.7109375" style="14" customWidth="1"/>
    <col min="17" max="17" width="6.00390625" style="14" customWidth="1"/>
    <col min="18" max="19" width="8.28125" style="14" customWidth="1"/>
    <col min="20" max="20" width="6.421875" style="14" customWidth="1"/>
    <col min="21" max="21" width="7.28125" style="14" customWidth="1"/>
    <col min="22" max="22" width="8.57421875" style="14" customWidth="1"/>
    <col min="23" max="23" width="8.8515625" style="14" customWidth="1"/>
    <col min="24" max="24" width="6.421875" style="14" customWidth="1"/>
    <col min="25" max="25" width="8.421875" style="14" customWidth="1"/>
    <col min="26" max="26" width="8.28125" style="14" customWidth="1"/>
    <col min="27" max="27" width="8.421875" style="14" customWidth="1"/>
    <col min="28" max="28" width="6.7109375" style="14" customWidth="1"/>
    <col min="29" max="29" width="8.28125" style="14" customWidth="1"/>
    <col min="30" max="30" width="8.421875" style="14" customWidth="1"/>
    <col min="31" max="31" width="7.8515625" style="14" customWidth="1"/>
    <col min="32" max="32" width="6.7109375" style="14" customWidth="1"/>
    <col min="33" max="33" width="7.140625" style="14" customWidth="1"/>
    <col min="34" max="34" width="8.57421875" style="14" customWidth="1"/>
    <col min="35" max="35" width="9.421875" style="14" customWidth="1"/>
    <col min="36" max="37" width="7.28125" style="14" customWidth="1"/>
    <col min="38" max="38" width="10.00390625" style="14" customWidth="1"/>
    <col min="39" max="39" width="10.7109375" style="14" customWidth="1"/>
    <col min="40" max="40" width="7.421875" style="14" customWidth="1"/>
    <col min="41" max="41" width="7.7109375" style="14" customWidth="1"/>
    <col min="42" max="42" width="10.28125" style="14" customWidth="1"/>
    <col min="43" max="43" width="9.7109375" style="14" customWidth="1"/>
    <col min="44" max="44" width="6.7109375" style="14" customWidth="1"/>
    <col min="45" max="45" width="8.140625" style="14" customWidth="1"/>
    <col min="46" max="46" width="8.421875" style="14" customWidth="1"/>
    <col min="47" max="47" width="8.57421875" style="14" customWidth="1"/>
    <col min="48" max="48" width="6.00390625" style="14" customWidth="1"/>
    <col min="49" max="49" width="8.28125" style="14" customWidth="1"/>
    <col min="50" max="50" width="8.7109375" style="14" customWidth="1"/>
    <col min="51" max="51" width="9.421875" style="14" customWidth="1"/>
    <col min="52" max="52" width="6.421875" style="14" customWidth="1"/>
    <col min="53" max="53" width="9.00390625" style="14" customWidth="1"/>
    <col min="54" max="56" width="9.57421875" style="14" customWidth="1"/>
    <col min="57" max="61" width="10.28125" style="14" customWidth="1"/>
    <col min="62" max="62" width="6.57421875" style="14" customWidth="1"/>
    <col min="63" max="63" width="9.28125" style="14" customWidth="1"/>
    <col min="64" max="16384" width="9.140625" style="14" customWidth="1"/>
  </cols>
  <sheetData>
    <row r="1" spans="1:62" ht="21.75" customHeight="1">
      <c r="A1" s="11"/>
      <c r="B1" s="284" t="s">
        <v>164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3"/>
      <c r="AM1" s="13"/>
      <c r="AN1" s="13"/>
      <c r="AO1" s="13"/>
      <c r="AP1" s="13"/>
      <c r="AQ1" s="13"/>
      <c r="AR1" s="13"/>
      <c r="AT1" s="15"/>
      <c r="AV1" s="15"/>
      <c r="AW1" s="15"/>
      <c r="AY1" s="16"/>
      <c r="BD1" s="16"/>
      <c r="BE1" s="16"/>
      <c r="BJ1" s="16"/>
    </row>
    <row r="2" spans="1:61" ht="21.75" customHeight="1">
      <c r="A2" s="17"/>
      <c r="B2" s="285" t="s">
        <v>196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9"/>
      <c r="AM2" s="16" t="s">
        <v>11</v>
      </c>
      <c r="AN2" s="19"/>
      <c r="AO2" s="19"/>
      <c r="AP2" s="19"/>
      <c r="AQ2" s="19"/>
      <c r="AR2" s="19"/>
      <c r="AS2" s="19"/>
      <c r="AT2" s="20"/>
      <c r="AU2" s="20"/>
      <c r="AV2" s="20"/>
      <c r="AW2" s="20"/>
      <c r="AX2" s="20"/>
      <c r="BB2" s="16"/>
      <c r="BG2" s="16" t="s">
        <v>11</v>
      </c>
      <c r="BH2" s="206"/>
      <c r="BI2" s="206"/>
    </row>
    <row r="3" spans="1:62" ht="11.25" customHeight="1">
      <c r="A3" s="286"/>
      <c r="B3" s="277" t="s">
        <v>12</v>
      </c>
      <c r="C3" s="277"/>
      <c r="D3" s="277"/>
      <c r="E3" s="277"/>
      <c r="F3" s="270" t="s">
        <v>13</v>
      </c>
      <c r="G3" s="271"/>
      <c r="H3" s="271"/>
      <c r="I3" s="272"/>
      <c r="J3" s="270" t="s">
        <v>14</v>
      </c>
      <c r="K3" s="271"/>
      <c r="L3" s="271"/>
      <c r="M3" s="272"/>
      <c r="N3" s="270" t="s">
        <v>175</v>
      </c>
      <c r="O3" s="271"/>
      <c r="P3" s="271"/>
      <c r="Q3" s="272"/>
      <c r="R3" s="270" t="s">
        <v>15</v>
      </c>
      <c r="S3" s="271"/>
      <c r="T3" s="271"/>
      <c r="U3" s="272"/>
      <c r="V3" s="270" t="s">
        <v>16</v>
      </c>
      <c r="W3" s="271"/>
      <c r="X3" s="271"/>
      <c r="Y3" s="272"/>
      <c r="Z3" s="267" t="s">
        <v>178</v>
      </c>
      <c r="AA3" s="268"/>
      <c r="AB3" s="268"/>
      <c r="AC3" s="268"/>
      <c r="AD3" s="268"/>
      <c r="AE3" s="268"/>
      <c r="AF3" s="268"/>
      <c r="AG3" s="269"/>
      <c r="AH3" s="270" t="s">
        <v>17</v>
      </c>
      <c r="AI3" s="271"/>
      <c r="AJ3" s="271"/>
      <c r="AK3" s="272"/>
      <c r="AL3" s="281" t="s">
        <v>18</v>
      </c>
      <c r="AM3" s="281"/>
      <c r="AN3" s="281"/>
      <c r="AO3" s="281"/>
      <c r="AP3" s="277" t="s">
        <v>19</v>
      </c>
      <c r="AQ3" s="277"/>
      <c r="AR3" s="277"/>
      <c r="AS3" s="277"/>
      <c r="AT3" s="270" t="s">
        <v>20</v>
      </c>
      <c r="AU3" s="271"/>
      <c r="AV3" s="271"/>
      <c r="AW3" s="272"/>
      <c r="AX3" s="277" t="s">
        <v>21</v>
      </c>
      <c r="AY3" s="277"/>
      <c r="AZ3" s="277"/>
      <c r="BA3" s="277"/>
      <c r="BB3" s="270" t="s">
        <v>197</v>
      </c>
      <c r="BC3" s="271"/>
      <c r="BD3" s="272"/>
      <c r="BE3" s="270" t="s">
        <v>22</v>
      </c>
      <c r="BF3" s="271"/>
      <c r="BG3" s="271"/>
      <c r="BH3" s="271"/>
      <c r="BI3" s="272"/>
      <c r="BJ3" s="21"/>
    </row>
    <row r="4" spans="1:62" ht="38.25" customHeight="1">
      <c r="A4" s="287"/>
      <c r="B4" s="277"/>
      <c r="C4" s="277"/>
      <c r="D4" s="277"/>
      <c r="E4" s="277"/>
      <c r="F4" s="278"/>
      <c r="G4" s="279"/>
      <c r="H4" s="279"/>
      <c r="I4" s="280"/>
      <c r="J4" s="278"/>
      <c r="K4" s="279"/>
      <c r="L4" s="279"/>
      <c r="M4" s="280"/>
      <c r="N4" s="278"/>
      <c r="O4" s="279"/>
      <c r="P4" s="279"/>
      <c r="Q4" s="280"/>
      <c r="R4" s="278"/>
      <c r="S4" s="279"/>
      <c r="T4" s="279"/>
      <c r="U4" s="280"/>
      <c r="V4" s="278"/>
      <c r="W4" s="279"/>
      <c r="X4" s="279"/>
      <c r="Y4" s="280"/>
      <c r="Z4" s="276" t="s">
        <v>176</v>
      </c>
      <c r="AA4" s="277"/>
      <c r="AB4" s="277"/>
      <c r="AC4" s="277"/>
      <c r="AD4" s="270" t="s">
        <v>177</v>
      </c>
      <c r="AE4" s="271"/>
      <c r="AF4" s="271"/>
      <c r="AG4" s="272"/>
      <c r="AH4" s="278"/>
      <c r="AI4" s="279"/>
      <c r="AJ4" s="279"/>
      <c r="AK4" s="280"/>
      <c r="AL4" s="281"/>
      <c r="AM4" s="281"/>
      <c r="AN4" s="281"/>
      <c r="AO4" s="281"/>
      <c r="AP4" s="277"/>
      <c r="AQ4" s="277"/>
      <c r="AR4" s="277"/>
      <c r="AS4" s="277"/>
      <c r="AT4" s="278"/>
      <c r="AU4" s="279"/>
      <c r="AV4" s="279"/>
      <c r="AW4" s="280"/>
      <c r="AX4" s="277"/>
      <c r="AY4" s="277"/>
      <c r="AZ4" s="277"/>
      <c r="BA4" s="277"/>
      <c r="BB4" s="278"/>
      <c r="BC4" s="279"/>
      <c r="BD4" s="280"/>
      <c r="BE4" s="278"/>
      <c r="BF4" s="279"/>
      <c r="BG4" s="279"/>
      <c r="BH4" s="279"/>
      <c r="BI4" s="280"/>
      <c r="BJ4" s="21"/>
    </row>
    <row r="5" spans="1:62" ht="15" customHeight="1">
      <c r="A5" s="287"/>
      <c r="B5" s="289"/>
      <c r="C5" s="289"/>
      <c r="D5" s="289"/>
      <c r="E5" s="289"/>
      <c r="F5" s="278"/>
      <c r="G5" s="279"/>
      <c r="H5" s="279"/>
      <c r="I5" s="280"/>
      <c r="J5" s="273"/>
      <c r="K5" s="274"/>
      <c r="L5" s="274"/>
      <c r="M5" s="275"/>
      <c r="N5" s="273"/>
      <c r="O5" s="274"/>
      <c r="P5" s="274"/>
      <c r="Q5" s="275"/>
      <c r="R5" s="273"/>
      <c r="S5" s="274"/>
      <c r="T5" s="274"/>
      <c r="U5" s="275"/>
      <c r="V5" s="273"/>
      <c r="W5" s="274"/>
      <c r="X5" s="274"/>
      <c r="Y5" s="275"/>
      <c r="Z5" s="276"/>
      <c r="AA5" s="277"/>
      <c r="AB5" s="277"/>
      <c r="AC5" s="277"/>
      <c r="AD5" s="273"/>
      <c r="AE5" s="274"/>
      <c r="AF5" s="274"/>
      <c r="AG5" s="275"/>
      <c r="AH5" s="273"/>
      <c r="AI5" s="274"/>
      <c r="AJ5" s="274"/>
      <c r="AK5" s="275"/>
      <c r="AL5" s="281"/>
      <c r="AM5" s="281"/>
      <c r="AN5" s="281"/>
      <c r="AO5" s="281"/>
      <c r="AP5" s="277"/>
      <c r="AQ5" s="277"/>
      <c r="AR5" s="277"/>
      <c r="AS5" s="277"/>
      <c r="AT5" s="273"/>
      <c r="AU5" s="274"/>
      <c r="AV5" s="274"/>
      <c r="AW5" s="275"/>
      <c r="AX5" s="277"/>
      <c r="AY5" s="277"/>
      <c r="AZ5" s="277"/>
      <c r="BA5" s="277"/>
      <c r="BB5" s="273"/>
      <c r="BC5" s="274"/>
      <c r="BD5" s="275"/>
      <c r="BE5" s="273"/>
      <c r="BF5" s="274"/>
      <c r="BG5" s="274"/>
      <c r="BH5" s="274"/>
      <c r="BI5" s="275"/>
      <c r="BJ5" s="21"/>
    </row>
    <row r="6" spans="1:62" ht="35.25" customHeight="1">
      <c r="A6" s="287"/>
      <c r="B6" s="265">
        <v>2017</v>
      </c>
      <c r="C6" s="262">
        <v>2018</v>
      </c>
      <c r="D6" s="266" t="s">
        <v>23</v>
      </c>
      <c r="E6" s="266"/>
      <c r="F6" s="265">
        <v>2017</v>
      </c>
      <c r="G6" s="262">
        <v>2018</v>
      </c>
      <c r="H6" s="266" t="s">
        <v>23</v>
      </c>
      <c r="I6" s="266"/>
      <c r="J6" s="265">
        <v>2017</v>
      </c>
      <c r="K6" s="262">
        <v>2018</v>
      </c>
      <c r="L6" s="282" t="s">
        <v>23</v>
      </c>
      <c r="M6" s="283"/>
      <c r="N6" s="265">
        <v>2017</v>
      </c>
      <c r="O6" s="262">
        <v>2018</v>
      </c>
      <c r="P6" s="266" t="s">
        <v>23</v>
      </c>
      <c r="Q6" s="266"/>
      <c r="R6" s="265">
        <v>2017</v>
      </c>
      <c r="S6" s="262">
        <v>2018</v>
      </c>
      <c r="T6" s="261" t="s">
        <v>23</v>
      </c>
      <c r="U6" s="261"/>
      <c r="V6" s="265">
        <v>2017</v>
      </c>
      <c r="W6" s="262">
        <v>2018</v>
      </c>
      <c r="X6" s="266" t="s">
        <v>23</v>
      </c>
      <c r="Y6" s="266"/>
      <c r="Z6" s="265">
        <v>2017</v>
      </c>
      <c r="AA6" s="262">
        <v>2018</v>
      </c>
      <c r="AB6" s="266" t="s">
        <v>23</v>
      </c>
      <c r="AC6" s="266"/>
      <c r="AD6" s="265">
        <v>2017</v>
      </c>
      <c r="AE6" s="262">
        <v>2018</v>
      </c>
      <c r="AF6" s="266" t="s">
        <v>23</v>
      </c>
      <c r="AG6" s="266"/>
      <c r="AH6" s="265">
        <v>2017</v>
      </c>
      <c r="AI6" s="262">
        <v>2018</v>
      </c>
      <c r="AJ6" s="266" t="s">
        <v>23</v>
      </c>
      <c r="AK6" s="266"/>
      <c r="AL6" s="265">
        <v>2017</v>
      </c>
      <c r="AM6" s="262">
        <v>2018</v>
      </c>
      <c r="AN6" s="266" t="s">
        <v>23</v>
      </c>
      <c r="AO6" s="266"/>
      <c r="AP6" s="266" t="s">
        <v>24</v>
      </c>
      <c r="AQ6" s="266"/>
      <c r="AR6" s="266" t="s">
        <v>23</v>
      </c>
      <c r="AS6" s="266"/>
      <c r="AT6" s="265">
        <v>2017</v>
      </c>
      <c r="AU6" s="262">
        <v>2018</v>
      </c>
      <c r="AV6" s="266" t="s">
        <v>23</v>
      </c>
      <c r="AW6" s="266"/>
      <c r="AX6" s="265">
        <v>2017</v>
      </c>
      <c r="AY6" s="262">
        <v>2018</v>
      </c>
      <c r="AZ6" s="266" t="s">
        <v>23</v>
      </c>
      <c r="BA6" s="266"/>
      <c r="BB6" s="265">
        <v>2017</v>
      </c>
      <c r="BC6" s="262">
        <v>2018</v>
      </c>
      <c r="BD6" s="264" t="s">
        <v>25</v>
      </c>
      <c r="BE6" s="265">
        <v>2017</v>
      </c>
      <c r="BF6" s="262">
        <v>2018</v>
      </c>
      <c r="BG6" s="266" t="s">
        <v>23</v>
      </c>
      <c r="BH6" s="266"/>
      <c r="BI6" s="261" t="s">
        <v>26</v>
      </c>
      <c r="BJ6" s="22"/>
    </row>
    <row r="7" spans="1:62" s="26" customFormat="1" ht="18.75" customHeight="1">
      <c r="A7" s="288"/>
      <c r="B7" s="265"/>
      <c r="C7" s="263"/>
      <c r="D7" s="23" t="s">
        <v>3</v>
      </c>
      <c r="E7" s="23" t="s">
        <v>25</v>
      </c>
      <c r="F7" s="265"/>
      <c r="G7" s="263"/>
      <c r="H7" s="23" t="s">
        <v>3</v>
      </c>
      <c r="I7" s="23" t="s">
        <v>25</v>
      </c>
      <c r="J7" s="265"/>
      <c r="K7" s="263"/>
      <c r="L7" s="23" t="s">
        <v>3</v>
      </c>
      <c r="M7" s="23" t="s">
        <v>25</v>
      </c>
      <c r="N7" s="265"/>
      <c r="O7" s="263"/>
      <c r="P7" s="23" t="s">
        <v>3</v>
      </c>
      <c r="Q7" s="23" t="s">
        <v>25</v>
      </c>
      <c r="R7" s="265"/>
      <c r="S7" s="263"/>
      <c r="T7" s="24" t="s">
        <v>3</v>
      </c>
      <c r="U7" s="24" t="s">
        <v>25</v>
      </c>
      <c r="V7" s="265"/>
      <c r="W7" s="263"/>
      <c r="X7" s="23" t="s">
        <v>3</v>
      </c>
      <c r="Y7" s="23" t="s">
        <v>25</v>
      </c>
      <c r="Z7" s="265"/>
      <c r="AA7" s="263"/>
      <c r="AB7" s="23" t="s">
        <v>3</v>
      </c>
      <c r="AC7" s="23" t="s">
        <v>25</v>
      </c>
      <c r="AD7" s="265"/>
      <c r="AE7" s="263"/>
      <c r="AF7" s="23" t="s">
        <v>3</v>
      </c>
      <c r="AG7" s="23" t="s">
        <v>25</v>
      </c>
      <c r="AH7" s="265"/>
      <c r="AI7" s="263"/>
      <c r="AJ7" s="23" t="s">
        <v>3</v>
      </c>
      <c r="AK7" s="23" t="s">
        <v>25</v>
      </c>
      <c r="AL7" s="265"/>
      <c r="AM7" s="263"/>
      <c r="AN7" s="23" t="s">
        <v>3</v>
      </c>
      <c r="AO7" s="23" t="s">
        <v>25</v>
      </c>
      <c r="AP7" s="25">
        <v>2017</v>
      </c>
      <c r="AQ7" s="25">
        <v>2018</v>
      </c>
      <c r="AR7" s="23" t="s">
        <v>3</v>
      </c>
      <c r="AS7" s="23" t="s">
        <v>25</v>
      </c>
      <c r="AT7" s="265"/>
      <c r="AU7" s="263"/>
      <c r="AV7" s="23" t="s">
        <v>3</v>
      </c>
      <c r="AW7" s="23" t="s">
        <v>25</v>
      </c>
      <c r="AX7" s="265"/>
      <c r="AY7" s="263"/>
      <c r="AZ7" s="23" t="s">
        <v>3</v>
      </c>
      <c r="BA7" s="23" t="s">
        <v>25</v>
      </c>
      <c r="BB7" s="265"/>
      <c r="BC7" s="263"/>
      <c r="BD7" s="264"/>
      <c r="BE7" s="265"/>
      <c r="BF7" s="263"/>
      <c r="BG7" s="23" t="s">
        <v>3</v>
      </c>
      <c r="BH7" s="23" t="s">
        <v>25</v>
      </c>
      <c r="BI7" s="261"/>
      <c r="BJ7" s="22"/>
    </row>
    <row r="8" spans="1:62" ht="12.75" customHeight="1">
      <c r="A8" s="27" t="s">
        <v>27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7">
        <v>18</v>
      </c>
      <c r="T8" s="27">
        <v>19</v>
      </c>
      <c r="U8" s="27">
        <v>20</v>
      </c>
      <c r="V8" s="27">
        <v>21</v>
      </c>
      <c r="W8" s="27">
        <v>22</v>
      </c>
      <c r="X8" s="27">
        <v>23</v>
      </c>
      <c r="Y8" s="27">
        <v>24</v>
      </c>
      <c r="Z8" s="27">
        <v>25</v>
      </c>
      <c r="AA8" s="27">
        <v>26</v>
      </c>
      <c r="AB8" s="27">
        <v>27</v>
      </c>
      <c r="AC8" s="27">
        <v>28</v>
      </c>
      <c r="AD8" s="27">
        <v>29</v>
      </c>
      <c r="AE8" s="27">
        <v>30</v>
      </c>
      <c r="AF8" s="27">
        <v>31</v>
      </c>
      <c r="AG8" s="27">
        <v>32</v>
      </c>
      <c r="AH8" s="27">
        <v>33</v>
      </c>
      <c r="AI8" s="27">
        <v>34</v>
      </c>
      <c r="AJ8" s="27">
        <v>35</v>
      </c>
      <c r="AK8" s="27">
        <v>36</v>
      </c>
      <c r="AL8" s="27">
        <v>37</v>
      </c>
      <c r="AM8" s="27">
        <v>38</v>
      </c>
      <c r="AN8" s="27">
        <v>39</v>
      </c>
      <c r="AO8" s="27">
        <v>40</v>
      </c>
      <c r="AP8" s="27">
        <v>41</v>
      </c>
      <c r="AQ8" s="27">
        <v>42</v>
      </c>
      <c r="AR8" s="27">
        <v>43</v>
      </c>
      <c r="AS8" s="27">
        <v>44</v>
      </c>
      <c r="AT8" s="27">
        <v>45</v>
      </c>
      <c r="AU8" s="27">
        <v>46</v>
      </c>
      <c r="AV8" s="27">
        <v>47</v>
      </c>
      <c r="AW8" s="27">
        <v>48</v>
      </c>
      <c r="AX8" s="27">
        <v>49</v>
      </c>
      <c r="AY8" s="27">
        <v>50</v>
      </c>
      <c r="AZ8" s="27">
        <v>51</v>
      </c>
      <c r="BA8" s="27">
        <v>52</v>
      </c>
      <c r="BB8" s="27">
        <v>53</v>
      </c>
      <c r="BC8" s="27">
        <v>54</v>
      </c>
      <c r="BD8" s="27">
        <v>55</v>
      </c>
      <c r="BE8" s="27">
        <v>56</v>
      </c>
      <c r="BF8" s="27">
        <v>57</v>
      </c>
      <c r="BG8" s="27">
        <v>58</v>
      </c>
      <c r="BH8" s="27">
        <v>59</v>
      </c>
      <c r="BI8" s="27">
        <v>60</v>
      </c>
      <c r="BJ8" s="28"/>
    </row>
    <row r="9" spans="1:63" s="40" customFormat="1" ht="18.75" customHeight="1">
      <c r="A9" s="29" t="s">
        <v>107</v>
      </c>
      <c r="B9" s="30">
        <f>SUM(B10:B32)</f>
        <v>27831</v>
      </c>
      <c r="C9" s="30">
        <f>SUM(C10:C32)</f>
        <v>22074</v>
      </c>
      <c r="D9" s="31">
        <f aca="true" t="shared" si="0" ref="D9:D32">C9/B9*100</f>
        <v>79.31443354532716</v>
      </c>
      <c r="E9" s="30">
        <f aca="true" t="shared" si="1" ref="E9:E32">C9-B9</f>
        <v>-5757</v>
      </c>
      <c r="F9" s="30">
        <f>SUM(F10:F32)</f>
        <v>11991</v>
      </c>
      <c r="G9" s="30">
        <f>SUM(G10:G32)</f>
        <v>10013</v>
      </c>
      <c r="H9" s="31">
        <f aca="true" t="shared" si="2" ref="H9:H32">G9/F9*100</f>
        <v>83.50429488783254</v>
      </c>
      <c r="I9" s="30">
        <f aca="true" t="shared" si="3" ref="I9:I32">G9-F9</f>
        <v>-1978</v>
      </c>
      <c r="J9" s="30">
        <f>SUM(J10:J32)</f>
        <v>11023</v>
      </c>
      <c r="K9" s="30">
        <f>SUM(K10:K32)</f>
        <v>10658</v>
      </c>
      <c r="L9" s="31">
        <f aca="true" t="shared" si="4" ref="L9:L32">K9/J9*100</f>
        <v>96.68874172185431</v>
      </c>
      <c r="M9" s="30">
        <f aca="true" t="shared" si="5" ref="M9:M32">K9-J9</f>
        <v>-365</v>
      </c>
      <c r="N9" s="30">
        <f>SUM(N10:N32)</f>
        <v>2423</v>
      </c>
      <c r="O9" s="30">
        <f>SUM(O10:O32)</f>
        <v>4091</v>
      </c>
      <c r="P9" s="32">
        <f aca="true" t="shared" si="6" ref="P9:P32">O9/N9*100</f>
        <v>168.84028064382997</v>
      </c>
      <c r="Q9" s="30">
        <f aca="true" t="shared" si="7" ref="Q9:Q32">O9-N9</f>
        <v>1668</v>
      </c>
      <c r="R9" s="30">
        <f>SUM(R10:R32)</f>
        <v>3433</v>
      </c>
      <c r="S9" s="30">
        <f>SUM(S10:S32)</f>
        <v>2820</v>
      </c>
      <c r="T9" s="32">
        <f aca="true" t="shared" si="8" ref="T9:T32">S9/R9*100</f>
        <v>82.14389746577338</v>
      </c>
      <c r="U9" s="30">
        <f aca="true" t="shared" si="9" ref="U9:U32">S9-R9</f>
        <v>-613</v>
      </c>
      <c r="V9" s="34">
        <f>SUM(V10:V32)</f>
        <v>53526</v>
      </c>
      <c r="W9" s="34">
        <f>SUM(W10:W32)</f>
        <v>51468</v>
      </c>
      <c r="X9" s="31">
        <f aca="true" t="shared" si="10" ref="X9:X32">W9/V9*100</f>
        <v>96.15513955834548</v>
      </c>
      <c r="Y9" s="30">
        <f aca="true" t="shared" si="11" ref="Y9:Y32">W9-V9</f>
        <v>-2058</v>
      </c>
      <c r="Z9" s="34">
        <f>SUM(Z10:Z32)</f>
        <v>26406</v>
      </c>
      <c r="AA9" s="34">
        <f>SUM(AA10:AA32)</f>
        <v>21192</v>
      </c>
      <c r="AB9" s="31">
        <f aca="true" t="shared" si="12" ref="AB9:AB32">AA9/Z9*100</f>
        <v>80.2544876164508</v>
      </c>
      <c r="AC9" s="35">
        <f aca="true" t="shared" si="13" ref="AC9:AC32">AA9-Z9</f>
        <v>-5214</v>
      </c>
      <c r="AD9" s="34">
        <f>SUM(AD10:AD32)</f>
        <v>19034</v>
      </c>
      <c r="AE9" s="34">
        <f>SUM(AE10:AE32)</f>
        <v>19438</v>
      </c>
      <c r="AF9" s="36">
        <f aca="true" t="shared" si="14" ref="AF9:AF32">AE9/AD9*100</f>
        <v>102.12251760008407</v>
      </c>
      <c r="AG9" s="35">
        <f aca="true" t="shared" si="15" ref="AG9:AG32">AE9-AD9</f>
        <v>404</v>
      </c>
      <c r="AH9" s="30">
        <f>SUM(AH10:AH32)</f>
        <v>3072</v>
      </c>
      <c r="AI9" s="30">
        <f>SUM(AI10:AI32)</f>
        <v>2664</v>
      </c>
      <c r="AJ9" s="32">
        <f aca="true" t="shared" si="16" ref="AJ9:AJ32">AI9/AH9*100</f>
        <v>86.71875</v>
      </c>
      <c r="AK9" s="34">
        <f aca="true" t="shared" si="17" ref="AK9:AK32">AI9-AH9</f>
        <v>-408</v>
      </c>
      <c r="AL9" s="37">
        <f>SUM(AL10:AL32)</f>
        <v>3557</v>
      </c>
      <c r="AM9" s="37">
        <f>SUM(AM10:AM32)</f>
        <v>3804</v>
      </c>
      <c r="AN9" s="38">
        <f>ROUND(AM9/AL9*100,1)</f>
        <v>106.9</v>
      </c>
      <c r="AO9" s="37">
        <f aca="true" t="shared" si="18" ref="AO9:AO32">AM9-AL9</f>
        <v>247</v>
      </c>
      <c r="AP9" s="30">
        <f>SUM(AP10:AP32)</f>
        <v>14681</v>
      </c>
      <c r="AQ9" s="30">
        <f>SUM(AQ10:AQ32)</f>
        <v>16071</v>
      </c>
      <c r="AR9" s="32">
        <f aca="true" t="shared" si="19" ref="AR9:AR32">ROUND(AQ9/AP9*100,1)</f>
        <v>109.5</v>
      </c>
      <c r="AS9" s="35">
        <f aca="true" t="shared" si="20" ref="AS9:AS32">AQ9-AP9</f>
        <v>1390</v>
      </c>
      <c r="AT9" s="30">
        <f>SUM(AT10:AT32)</f>
        <v>13180</v>
      </c>
      <c r="AU9" s="30">
        <f>SUM(AU10:AU32)</f>
        <v>11045</v>
      </c>
      <c r="AV9" s="32">
        <f aca="true" t="shared" si="21" ref="AV9:AV32">AU9/AT9*100</f>
        <v>83.80121396054628</v>
      </c>
      <c r="AW9" s="30">
        <f aca="true" t="shared" si="22" ref="AW9:AW32">AU9-AT9</f>
        <v>-2135</v>
      </c>
      <c r="AX9" s="30">
        <f>SUM(AX10:AX32)</f>
        <v>11339</v>
      </c>
      <c r="AY9" s="30">
        <f>SUM(AY10:AY32)</f>
        <v>9430</v>
      </c>
      <c r="AZ9" s="32">
        <f aca="true" t="shared" si="23" ref="AZ9:AZ32">AY9/AX9*100</f>
        <v>83.16430020283975</v>
      </c>
      <c r="BA9" s="30">
        <f aca="true" t="shared" si="24" ref="BA9:BA32">AY9-AX9</f>
        <v>-1909</v>
      </c>
      <c r="BB9" s="30">
        <v>1927.08</v>
      </c>
      <c r="BC9" s="30">
        <v>2378.2</v>
      </c>
      <c r="BD9" s="30">
        <f aca="true" t="shared" si="25" ref="BD9:BD32">BC9-BB9</f>
        <v>451.1199999999999</v>
      </c>
      <c r="BE9" s="30">
        <f>SUM(BE10:BE32)</f>
        <v>2230</v>
      </c>
      <c r="BF9" s="30">
        <f>SUM(BF10:BF32)</f>
        <v>2791</v>
      </c>
      <c r="BG9" s="32">
        <f aca="true" t="shared" si="26" ref="BG9:BG32">ROUND(BF9/BE9*100,1)</f>
        <v>125.2</v>
      </c>
      <c r="BH9" s="30">
        <f aca="true" t="shared" si="27" ref="BH9:BH32">BF9-BE9</f>
        <v>561</v>
      </c>
      <c r="BI9" s="30">
        <f>SUM(BI10:BI32)</f>
        <v>1243</v>
      </c>
      <c r="BJ9" s="39"/>
      <c r="BK9" s="39"/>
    </row>
    <row r="10" spans="1:65" ht="21.75" customHeight="1">
      <c r="A10" s="202" t="s">
        <v>145</v>
      </c>
      <c r="B10" s="41">
        <v>1182</v>
      </c>
      <c r="C10" s="42">
        <v>788</v>
      </c>
      <c r="D10" s="31">
        <f t="shared" si="0"/>
        <v>66.66666666666666</v>
      </c>
      <c r="E10" s="30">
        <f t="shared" si="1"/>
        <v>-394</v>
      </c>
      <c r="F10" s="204">
        <v>571</v>
      </c>
      <c r="G10" s="204">
        <v>361</v>
      </c>
      <c r="H10" s="31">
        <f t="shared" si="2"/>
        <v>63.22241681260946</v>
      </c>
      <c r="I10" s="30">
        <f t="shared" si="3"/>
        <v>-210</v>
      </c>
      <c r="J10" s="41">
        <v>367</v>
      </c>
      <c r="K10" s="41">
        <v>335</v>
      </c>
      <c r="L10" s="31">
        <f t="shared" si="4"/>
        <v>91.28065395095368</v>
      </c>
      <c r="M10" s="30">
        <f t="shared" si="5"/>
        <v>-32</v>
      </c>
      <c r="N10" s="43">
        <v>26</v>
      </c>
      <c r="O10" s="41">
        <v>81</v>
      </c>
      <c r="P10" s="32">
        <f t="shared" si="6"/>
        <v>311.53846153846155</v>
      </c>
      <c r="Q10" s="33">
        <f t="shared" si="7"/>
        <v>55</v>
      </c>
      <c r="R10" s="207">
        <v>114</v>
      </c>
      <c r="S10" s="207">
        <v>83</v>
      </c>
      <c r="T10" s="32">
        <f t="shared" si="8"/>
        <v>72.80701754385966</v>
      </c>
      <c r="U10" s="30">
        <f t="shared" si="9"/>
        <v>-31</v>
      </c>
      <c r="V10" s="213">
        <v>1977</v>
      </c>
      <c r="W10" s="41">
        <v>2252</v>
      </c>
      <c r="X10" s="31">
        <f t="shared" si="10"/>
        <v>113.90996459281739</v>
      </c>
      <c r="Y10" s="30">
        <f t="shared" si="11"/>
        <v>275</v>
      </c>
      <c r="Z10" s="41">
        <v>1174</v>
      </c>
      <c r="AA10" s="41">
        <v>778</v>
      </c>
      <c r="AB10" s="31">
        <f t="shared" si="12"/>
        <v>66.26916524701873</v>
      </c>
      <c r="AC10" s="30">
        <f t="shared" si="13"/>
        <v>-396</v>
      </c>
      <c r="AD10" s="209">
        <v>664</v>
      </c>
      <c r="AE10" s="42">
        <v>880</v>
      </c>
      <c r="AF10" s="31">
        <f t="shared" si="14"/>
        <v>132.53012048192772</v>
      </c>
      <c r="AG10" s="30">
        <f t="shared" si="15"/>
        <v>216</v>
      </c>
      <c r="AH10" s="203">
        <v>286</v>
      </c>
      <c r="AI10" s="203">
        <v>132</v>
      </c>
      <c r="AJ10" s="32">
        <f t="shared" si="16"/>
        <v>46.15384615384615</v>
      </c>
      <c r="AK10" s="30">
        <f t="shared" si="17"/>
        <v>-154</v>
      </c>
      <c r="AL10" s="210">
        <v>80</v>
      </c>
      <c r="AM10" s="211">
        <v>71</v>
      </c>
      <c r="AN10" s="38">
        <f aca="true" t="shared" si="28" ref="AN10:AN32">ROUND(AM10/AL10*100,1)</f>
        <v>88.8</v>
      </c>
      <c r="AO10" s="37">
        <f t="shared" si="18"/>
        <v>-9</v>
      </c>
      <c r="AP10" s="44">
        <v>365</v>
      </c>
      <c r="AQ10" s="41">
        <v>289</v>
      </c>
      <c r="AR10" s="32">
        <f t="shared" si="19"/>
        <v>79.2</v>
      </c>
      <c r="AS10" s="30">
        <f t="shared" si="20"/>
        <v>-76</v>
      </c>
      <c r="AT10" s="41">
        <v>700</v>
      </c>
      <c r="AU10" s="41">
        <v>404</v>
      </c>
      <c r="AV10" s="32">
        <f t="shared" si="21"/>
        <v>57.714285714285715</v>
      </c>
      <c r="AW10" s="30">
        <f t="shared" si="22"/>
        <v>-296</v>
      </c>
      <c r="AX10" s="204">
        <v>661</v>
      </c>
      <c r="AY10" s="204">
        <v>371</v>
      </c>
      <c r="AZ10" s="32">
        <f t="shared" si="23"/>
        <v>56.12708018154312</v>
      </c>
      <c r="BA10" s="30">
        <f t="shared" si="24"/>
        <v>-290</v>
      </c>
      <c r="BB10" s="45">
        <v>1897.922077922078</v>
      </c>
      <c r="BC10" s="41">
        <v>2090.70796460177</v>
      </c>
      <c r="BD10" s="30">
        <f t="shared" si="25"/>
        <v>192.7858866796921</v>
      </c>
      <c r="BE10" s="41">
        <v>44</v>
      </c>
      <c r="BF10" s="41">
        <v>26</v>
      </c>
      <c r="BG10" s="32">
        <f t="shared" si="26"/>
        <v>59.1</v>
      </c>
      <c r="BH10" s="30">
        <f t="shared" si="27"/>
        <v>-18</v>
      </c>
      <c r="BI10" s="208">
        <v>23</v>
      </c>
      <c r="BJ10" s="40"/>
      <c r="BK10" s="40"/>
      <c r="BL10" s="40"/>
      <c r="BM10" s="40"/>
    </row>
    <row r="11" spans="1:65" ht="21.75" customHeight="1">
      <c r="A11" s="202" t="s">
        <v>146</v>
      </c>
      <c r="B11" s="41">
        <v>428</v>
      </c>
      <c r="C11" s="42">
        <v>323</v>
      </c>
      <c r="D11" s="31">
        <f t="shared" si="0"/>
        <v>75.46728971962617</v>
      </c>
      <c r="E11" s="30">
        <f t="shared" si="1"/>
        <v>-105</v>
      </c>
      <c r="F11" s="204">
        <v>151</v>
      </c>
      <c r="G11" s="204">
        <v>134</v>
      </c>
      <c r="H11" s="31">
        <f t="shared" si="2"/>
        <v>88.74172185430463</v>
      </c>
      <c r="I11" s="30">
        <f t="shared" si="3"/>
        <v>-17</v>
      </c>
      <c r="J11" s="41">
        <v>189</v>
      </c>
      <c r="K11" s="41">
        <v>187</v>
      </c>
      <c r="L11" s="31">
        <f t="shared" si="4"/>
        <v>98.94179894179894</v>
      </c>
      <c r="M11" s="30">
        <f t="shared" si="5"/>
        <v>-2</v>
      </c>
      <c r="N11" s="43">
        <v>50</v>
      </c>
      <c r="O11" s="41">
        <v>78</v>
      </c>
      <c r="P11" s="32">
        <f t="shared" si="6"/>
        <v>156</v>
      </c>
      <c r="Q11" s="33">
        <f t="shared" si="7"/>
        <v>28</v>
      </c>
      <c r="R11" s="207">
        <v>68</v>
      </c>
      <c r="S11" s="207">
        <v>54</v>
      </c>
      <c r="T11" s="32">
        <f t="shared" si="8"/>
        <v>79.41176470588235</v>
      </c>
      <c r="U11" s="30">
        <f t="shared" si="9"/>
        <v>-14</v>
      </c>
      <c r="V11" s="213">
        <v>705</v>
      </c>
      <c r="W11" s="41">
        <v>697</v>
      </c>
      <c r="X11" s="31">
        <f t="shared" si="10"/>
        <v>98.86524822695036</v>
      </c>
      <c r="Y11" s="30">
        <f t="shared" si="11"/>
        <v>-8</v>
      </c>
      <c r="Z11" s="41">
        <v>414</v>
      </c>
      <c r="AA11" s="41">
        <v>308</v>
      </c>
      <c r="AB11" s="31">
        <f t="shared" si="12"/>
        <v>74.39613526570048</v>
      </c>
      <c r="AC11" s="30">
        <f t="shared" si="13"/>
        <v>-106</v>
      </c>
      <c r="AD11" s="209">
        <v>120</v>
      </c>
      <c r="AE11" s="42">
        <v>217</v>
      </c>
      <c r="AF11" s="31">
        <f t="shared" si="14"/>
        <v>180.83333333333334</v>
      </c>
      <c r="AG11" s="30">
        <f t="shared" si="15"/>
        <v>97</v>
      </c>
      <c r="AH11" s="203">
        <v>79</v>
      </c>
      <c r="AI11" s="203">
        <v>66</v>
      </c>
      <c r="AJ11" s="32">
        <f t="shared" si="16"/>
        <v>83.54430379746836</v>
      </c>
      <c r="AK11" s="30">
        <f t="shared" si="17"/>
        <v>-13</v>
      </c>
      <c r="AL11" s="212">
        <v>74</v>
      </c>
      <c r="AM11" s="211">
        <v>82</v>
      </c>
      <c r="AN11" s="38">
        <f t="shared" si="28"/>
        <v>110.8</v>
      </c>
      <c r="AO11" s="37">
        <f t="shared" si="18"/>
        <v>8</v>
      </c>
      <c r="AP11" s="44">
        <v>250</v>
      </c>
      <c r="AQ11" s="41">
        <v>235</v>
      </c>
      <c r="AR11" s="32">
        <f t="shared" si="19"/>
        <v>94</v>
      </c>
      <c r="AS11" s="30">
        <f t="shared" si="20"/>
        <v>-15</v>
      </c>
      <c r="AT11" s="41">
        <v>186</v>
      </c>
      <c r="AU11" s="41">
        <v>152</v>
      </c>
      <c r="AV11" s="32">
        <f t="shared" si="21"/>
        <v>81.72043010752688</v>
      </c>
      <c r="AW11" s="30">
        <f t="shared" si="22"/>
        <v>-34</v>
      </c>
      <c r="AX11" s="204">
        <v>158</v>
      </c>
      <c r="AY11" s="204">
        <v>133</v>
      </c>
      <c r="AZ11" s="32">
        <f t="shared" si="23"/>
        <v>84.17721518987342</v>
      </c>
      <c r="BA11" s="30">
        <f t="shared" si="24"/>
        <v>-25</v>
      </c>
      <c r="BB11" s="45">
        <v>1939.3617021276596</v>
      </c>
      <c r="BC11" s="41">
        <v>2545.7831325301204</v>
      </c>
      <c r="BD11" s="30">
        <f t="shared" si="25"/>
        <v>606.4214304024608</v>
      </c>
      <c r="BE11" s="41">
        <v>24</v>
      </c>
      <c r="BF11" s="41">
        <v>38</v>
      </c>
      <c r="BG11" s="32">
        <f t="shared" si="26"/>
        <v>158.3</v>
      </c>
      <c r="BH11" s="30">
        <f t="shared" si="27"/>
        <v>14</v>
      </c>
      <c r="BI11" s="208">
        <v>22</v>
      </c>
      <c r="BJ11" s="40"/>
      <c r="BK11" s="40"/>
      <c r="BL11" s="40"/>
      <c r="BM11" s="40"/>
    </row>
    <row r="12" spans="1:65" ht="21.75" customHeight="1">
      <c r="A12" s="202" t="s">
        <v>147</v>
      </c>
      <c r="B12" s="41">
        <v>1600</v>
      </c>
      <c r="C12" s="42">
        <v>1048</v>
      </c>
      <c r="D12" s="31">
        <f t="shared" si="0"/>
        <v>65.5</v>
      </c>
      <c r="E12" s="30">
        <f t="shared" si="1"/>
        <v>-552</v>
      </c>
      <c r="F12" s="204">
        <v>854</v>
      </c>
      <c r="G12" s="204">
        <v>601</v>
      </c>
      <c r="H12" s="31">
        <f t="shared" si="2"/>
        <v>70.37470725995317</v>
      </c>
      <c r="I12" s="30">
        <f t="shared" si="3"/>
        <v>-253</v>
      </c>
      <c r="J12" s="41">
        <v>694</v>
      </c>
      <c r="K12" s="41">
        <v>485</v>
      </c>
      <c r="L12" s="31">
        <f t="shared" si="4"/>
        <v>69.88472622478386</v>
      </c>
      <c r="M12" s="30">
        <f t="shared" si="5"/>
        <v>-209</v>
      </c>
      <c r="N12" s="43">
        <v>55</v>
      </c>
      <c r="O12" s="41">
        <v>84</v>
      </c>
      <c r="P12" s="32">
        <f t="shared" si="6"/>
        <v>152.72727272727275</v>
      </c>
      <c r="Q12" s="33">
        <f t="shared" si="7"/>
        <v>29</v>
      </c>
      <c r="R12" s="207">
        <v>183</v>
      </c>
      <c r="S12" s="207">
        <v>179</v>
      </c>
      <c r="T12" s="32">
        <f t="shared" si="8"/>
        <v>97.81420765027322</v>
      </c>
      <c r="U12" s="30">
        <f t="shared" si="9"/>
        <v>-4</v>
      </c>
      <c r="V12" s="213">
        <v>2531</v>
      </c>
      <c r="W12" s="41">
        <v>2146</v>
      </c>
      <c r="X12" s="31">
        <f t="shared" si="10"/>
        <v>84.78862109838009</v>
      </c>
      <c r="Y12" s="30">
        <f t="shared" si="11"/>
        <v>-385</v>
      </c>
      <c r="Z12" s="41">
        <v>1505</v>
      </c>
      <c r="AA12" s="41">
        <v>990</v>
      </c>
      <c r="AB12" s="31">
        <f t="shared" si="12"/>
        <v>65.78073089700996</v>
      </c>
      <c r="AC12" s="30">
        <f t="shared" si="13"/>
        <v>-515</v>
      </c>
      <c r="AD12" s="209">
        <v>715</v>
      </c>
      <c r="AE12" s="42">
        <v>502</v>
      </c>
      <c r="AF12" s="31">
        <f t="shared" si="14"/>
        <v>70.20979020979021</v>
      </c>
      <c r="AG12" s="30">
        <f t="shared" si="15"/>
        <v>-213</v>
      </c>
      <c r="AH12" s="203">
        <v>131</v>
      </c>
      <c r="AI12" s="203">
        <v>197</v>
      </c>
      <c r="AJ12" s="32">
        <f t="shared" si="16"/>
        <v>150.38167938931298</v>
      </c>
      <c r="AK12" s="30">
        <f t="shared" si="17"/>
        <v>66</v>
      </c>
      <c r="AL12" s="212">
        <v>79</v>
      </c>
      <c r="AM12" s="211">
        <v>86</v>
      </c>
      <c r="AN12" s="38">
        <f t="shared" si="28"/>
        <v>108.9</v>
      </c>
      <c r="AO12" s="37">
        <f t="shared" si="18"/>
        <v>7</v>
      </c>
      <c r="AP12" s="44">
        <v>833</v>
      </c>
      <c r="AQ12" s="41">
        <v>645</v>
      </c>
      <c r="AR12" s="32">
        <f t="shared" si="19"/>
        <v>77.4</v>
      </c>
      <c r="AS12" s="30">
        <f t="shared" si="20"/>
        <v>-188</v>
      </c>
      <c r="AT12" s="41">
        <v>673</v>
      </c>
      <c r="AU12" s="41">
        <v>466</v>
      </c>
      <c r="AV12" s="32">
        <f t="shared" si="21"/>
        <v>69.24219910846953</v>
      </c>
      <c r="AW12" s="30">
        <f t="shared" si="22"/>
        <v>-207</v>
      </c>
      <c r="AX12" s="204">
        <v>598</v>
      </c>
      <c r="AY12" s="204">
        <v>423</v>
      </c>
      <c r="AZ12" s="32">
        <f t="shared" si="23"/>
        <v>70.73578595317726</v>
      </c>
      <c r="BA12" s="30">
        <f t="shared" si="24"/>
        <v>-175</v>
      </c>
      <c r="BB12" s="45">
        <v>2147.4015748031497</v>
      </c>
      <c r="BC12" s="41">
        <v>2847.4654377880183</v>
      </c>
      <c r="BD12" s="30">
        <f t="shared" si="25"/>
        <v>700.0638629848686</v>
      </c>
      <c r="BE12" s="41">
        <v>103</v>
      </c>
      <c r="BF12" s="41">
        <v>140</v>
      </c>
      <c r="BG12" s="32">
        <f t="shared" si="26"/>
        <v>135.9</v>
      </c>
      <c r="BH12" s="30">
        <f t="shared" si="27"/>
        <v>37</v>
      </c>
      <c r="BI12" s="208">
        <v>84</v>
      </c>
      <c r="BJ12" s="40"/>
      <c r="BK12" s="40"/>
      <c r="BL12" s="40"/>
      <c r="BM12" s="40"/>
    </row>
    <row r="13" spans="1:65" ht="21.75" customHeight="1">
      <c r="A13" s="202" t="s">
        <v>148</v>
      </c>
      <c r="B13" s="41">
        <v>578</v>
      </c>
      <c r="C13" s="42">
        <v>580</v>
      </c>
      <c r="D13" s="31">
        <f t="shared" si="0"/>
        <v>100.34602076124568</v>
      </c>
      <c r="E13" s="30">
        <f t="shared" si="1"/>
        <v>2</v>
      </c>
      <c r="F13" s="204">
        <v>224</v>
      </c>
      <c r="G13" s="204">
        <v>251</v>
      </c>
      <c r="H13" s="31">
        <f t="shared" si="2"/>
        <v>112.05357142857142</v>
      </c>
      <c r="I13" s="30">
        <f t="shared" si="3"/>
        <v>27</v>
      </c>
      <c r="J13" s="41">
        <v>198</v>
      </c>
      <c r="K13" s="41">
        <v>206</v>
      </c>
      <c r="L13" s="31">
        <f t="shared" si="4"/>
        <v>104.04040404040404</v>
      </c>
      <c r="M13" s="30">
        <f t="shared" si="5"/>
        <v>8</v>
      </c>
      <c r="N13" s="43">
        <v>25</v>
      </c>
      <c r="O13" s="41">
        <v>19</v>
      </c>
      <c r="P13" s="32">
        <f t="shared" si="6"/>
        <v>76</v>
      </c>
      <c r="Q13" s="33">
        <f t="shared" si="7"/>
        <v>-6</v>
      </c>
      <c r="R13" s="207">
        <v>92</v>
      </c>
      <c r="S13" s="207">
        <v>80</v>
      </c>
      <c r="T13" s="32">
        <f t="shared" si="8"/>
        <v>86.95652173913044</v>
      </c>
      <c r="U13" s="30">
        <f t="shared" si="9"/>
        <v>-12</v>
      </c>
      <c r="V13" s="213">
        <v>1038</v>
      </c>
      <c r="W13" s="41">
        <v>1326</v>
      </c>
      <c r="X13" s="31">
        <f t="shared" si="10"/>
        <v>127.7456647398844</v>
      </c>
      <c r="Y13" s="30">
        <f t="shared" si="11"/>
        <v>288</v>
      </c>
      <c r="Z13" s="41">
        <v>566</v>
      </c>
      <c r="AA13" s="41">
        <v>572</v>
      </c>
      <c r="AB13" s="31">
        <f t="shared" si="12"/>
        <v>101.0600706713781</v>
      </c>
      <c r="AC13" s="30">
        <f t="shared" si="13"/>
        <v>6</v>
      </c>
      <c r="AD13" s="209">
        <v>375</v>
      </c>
      <c r="AE13" s="42">
        <v>575</v>
      </c>
      <c r="AF13" s="31">
        <f t="shared" si="14"/>
        <v>153.33333333333334</v>
      </c>
      <c r="AG13" s="30">
        <f t="shared" si="15"/>
        <v>200</v>
      </c>
      <c r="AH13" s="203">
        <v>166</v>
      </c>
      <c r="AI13" s="203">
        <v>166</v>
      </c>
      <c r="AJ13" s="32">
        <f t="shared" si="16"/>
        <v>100</v>
      </c>
      <c r="AK13" s="30">
        <f t="shared" si="17"/>
        <v>0</v>
      </c>
      <c r="AL13" s="212">
        <v>94</v>
      </c>
      <c r="AM13" s="211">
        <v>83</v>
      </c>
      <c r="AN13" s="38">
        <f t="shared" si="28"/>
        <v>88.3</v>
      </c>
      <c r="AO13" s="37">
        <f t="shared" si="18"/>
        <v>-11</v>
      </c>
      <c r="AP13" s="44">
        <v>311</v>
      </c>
      <c r="AQ13" s="41">
        <v>329</v>
      </c>
      <c r="AR13" s="32">
        <f t="shared" si="19"/>
        <v>105.8</v>
      </c>
      <c r="AS13" s="30">
        <f t="shared" si="20"/>
        <v>18</v>
      </c>
      <c r="AT13" s="41">
        <v>251</v>
      </c>
      <c r="AU13" s="41">
        <v>270</v>
      </c>
      <c r="AV13" s="32">
        <f t="shared" si="21"/>
        <v>107.56972111553785</v>
      </c>
      <c r="AW13" s="30">
        <f t="shared" si="22"/>
        <v>19</v>
      </c>
      <c r="AX13" s="204">
        <v>230</v>
      </c>
      <c r="AY13" s="204">
        <v>242</v>
      </c>
      <c r="AZ13" s="32">
        <f t="shared" si="23"/>
        <v>105.21739130434781</v>
      </c>
      <c r="BA13" s="30">
        <f t="shared" si="24"/>
        <v>12</v>
      </c>
      <c r="BB13" s="45">
        <v>2236.2903225806454</v>
      </c>
      <c r="BC13" s="41">
        <v>2382.4324324324325</v>
      </c>
      <c r="BD13" s="30">
        <f t="shared" si="25"/>
        <v>146.14210985178715</v>
      </c>
      <c r="BE13" s="41">
        <v>15</v>
      </c>
      <c r="BF13" s="41">
        <v>25</v>
      </c>
      <c r="BG13" s="32">
        <f t="shared" si="26"/>
        <v>166.7</v>
      </c>
      <c r="BH13" s="30">
        <f t="shared" si="27"/>
        <v>10</v>
      </c>
      <c r="BI13" s="208">
        <v>74</v>
      </c>
      <c r="BJ13" s="40"/>
      <c r="BK13" s="40"/>
      <c r="BL13" s="40"/>
      <c r="BM13" s="40"/>
    </row>
    <row r="14" spans="1:67" s="20" customFormat="1" ht="21.75" customHeight="1">
      <c r="A14" s="202" t="s">
        <v>149</v>
      </c>
      <c r="B14" s="41">
        <v>741</v>
      </c>
      <c r="C14" s="42">
        <v>514</v>
      </c>
      <c r="D14" s="31">
        <f t="shared" si="0"/>
        <v>69.36572199730094</v>
      </c>
      <c r="E14" s="30">
        <f t="shared" si="1"/>
        <v>-227</v>
      </c>
      <c r="F14" s="204">
        <v>306</v>
      </c>
      <c r="G14" s="204">
        <v>202</v>
      </c>
      <c r="H14" s="31">
        <f t="shared" si="2"/>
        <v>66.01307189542483</v>
      </c>
      <c r="I14" s="30">
        <f t="shared" si="3"/>
        <v>-104</v>
      </c>
      <c r="J14" s="41">
        <v>186</v>
      </c>
      <c r="K14" s="41">
        <v>115</v>
      </c>
      <c r="L14" s="31">
        <f t="shared" si="4"/>
        <v>61.82795698924731</v>
      </c>
      <c r="M14" s="30">
        <f t="shared" si="5"/>
        <v>-71</v>
      </c>
      <c r="N14" s="43">
        <v>7</v>
      </c>
      <c r="O14" s="41">
        <v>21</v>
      </c>
      <c r="P14" s="32">
        <f t="shared" si="6"/>
        <v>300</v>
      </c>
      <c r="Q14" s="33">
        <f t="shared" si="7"/>
        <v>14</v>
      </c>
      <c r="R14" s="207">
        <v>43</v>
      </c>
      <c r="S14" s="207">
        <v>30</v>
      </c>
      <c r="T14" s="32">
        <f t="shared" si="8"/>
        <v>69.76744186046511</v>
      </c>
      <c r="U14" s="30">
        <f t="shared" si="9"/>
        <v>-13</v>
      </c>
      <c r="V14" s="213">
        <v>1282</v>
      </c>
      <c r="W14" s="41">
        <v>971</v>
      </c>
      <c r="X14" s="31">
        <f t="shared" si="10"/>
        <v>75.74102964118565</v>
      </c>
      <c r="Y14" s="30">
        <f t="shared" si="11"/>
        <v>-311</v>
      </c>
      <c r="Z14" s="41">
        <v>699</v>
      </c>
      <c r="AA14" s="41">
        <v>490</v>
      </c>
      <c r="AB14" s="31">
        <f t="shared" si="12"/>
        <v>70.10014306151645</v>
      </c>
      <c r="AC14" s="30">
        <f t="shared" si="13"/>
        <v>-209</v>
      </c>
      <c r="AD14" s="209">
        <v>450</v>
      </c>
      <c r="AE14" s="42">
        <v>379</v>
      </c>
      <c r="AF14" s="31">
        <f t="shared" si="14"/>
        <v>84.22222222222221</v>
      </c>
      <c r="AG14" s="30">
        <f t="shared" si="15"/>
        <v>-71</v>
      </c>
      <c r="AH14" s="203">
        <v>48</v>
      </c>
      <c r="AI14" s="203">
        <v>49</v>
      </c>
      <c r="AJ14" s="32">
        <f t="shared" si="16"/>
        <v>102.08333333333333</v>
      </c>
      <c r="AK14" s="30">
        <f t="shared" si="17"/>
        <v>1</v>
      </c>
      <c r="AL14" s="212">
        <v>52</v>
      </c>
      <c r="AM14" s="211">
        <v>57</v>
      </c>
      <c r="AN14" s="38">
        <f t="shared" si="28"/>
        <v>109.6</v>
      </c>
      <c r="AO14" s="37">
        <f t="shared" si="18"/>
        <v>5</v>
      </c>
      <c r="AP14" s="44">
        <v>196</v>
      </c>
      <c r="AQ14" s="41">
        <v>163</v>
      </c>
      <c r="AR14" s="32">
        <f t="shared" si="19"/>
        <v>83.2</v>
      </c>
      <c r="AS14" s="30">
        <f t="shared" si="20"/>
        <v>-33</v>
      </c>
      <c r="AT14" s="41">
        <v>390</v>
      </c>
      <c r="AU14" s="41">
        <v>281</v>
      </c>
      <c r="AV14" s="32">
        <f t="shared" si="21"/>
        <v>72.05128205128204</v>
      </c>
      <c r="AW14" s="30">
        <f t="shared" si="22"/>
        <v>-109</v>
      </c>
      <c r="AX14" s="204">
        <v>331</v>
      </c>
      <c r="AY14" s="204">
        <v>250</v>
      </c>
      <c r="AZ14" s="32">
        <f t="shared" si="23"/>
        <v>75.52870090634441</v>
      </c>
      <c r="BA14" s="30">
        <f t="shared" si="24"/>
        <v>-81</v>
      </c>
      <c r="BB14" s="45">
        <v>1966.0220994475137</v>
      </c>
      <c r="BC14" s="41">
        <v>2506.0975609756097</v>
      </c>
      <c r="BD14" s="30">
        <f t="shared" si="25"/>
        <v>540.075461528096</v>
      </c>
      <c r="BE14" s="41">
        <v>15</v>
      </c>
      <c r="BF14" s="41">
        <v>32</v>
      </c>
      <c r="BG14" s="32">
        <f t="shared" si="26"/>
        <v>213.3</v>
      </c>
      <c r="BH14" s="30">
        <f t="shared" si="27"/>
        <v>17</v>
      </c>
      <c r="BI14" s="208">
        <v>8</v>
      </c>
      <c r="BJ14" s="40"/>
      <c r="BK14" s="40"/>
      <c r="BL14" s="40"/>
      <c r="BM14" s="40"/>
      <c r="BN14" s="14"/>
      <c r="BO14" s="14"/>
    </row>
    <row r="15" spans="1:67" s="20" customFormat="1" ht="21.75" customHeight="1">
      <c r="A15" s="202" t="s">
        <v>150</v>
      </c>
      <c r="B15" s="41">
        <v>1765</v>
      </c>
      <c r="C15" s="42">
        <v>1560</v>
      </c>
      <c r="D15" s="31">
        <f t="shared" si="0"/>
        <v>88.38526912181302</v>
      </c>
      <c r="E15" s="30">
        <f t="shared" si="1"/>
        <v>-205</v>
      </c>
      <c r="F15" s="204">
        <v>699</v>
      </c>
      <c r="G15" s="204">
        <v>681</v>
      </c>
      <c r="H15" s="31">
        <f t="shared" si="2"/>
        <v>97.42489270386267</v>
      </c>
      <c r="I15" s="30">
        <f t="shared" si="3"/>
        <v>-18</v>
      </c>
      <c r="J15" s="41">
        <v>558</v>
      </c>
      <c r="K15" s="41">
        <v>571</v>
      </c>
      <c r="L15" s="31">
        <f t="shared" si="4"/>
        <v>102.32974910394266</v>
      </c>
      <c r="M15" s="30">
        <f t="shared" si="5"/>
        <v>13</v>
      </c>
      <c r="N15" s="43">
        <v>128</v>
      </c>
      <c r="O15" s="41">
        <v>185</v>
      </c>
      <c r="P15" s="32">
        <f t="shared" si="6"/>
        <v>144.53125</v>
      </c>
      <c r="Q15" s="33">
        <f t="shared" si="7"/>
        <v>57</v>
      </c>
      <c r="R15" s="207">
        <v>222</v>
      </c>
      <c r="S15" s="207">
        <v>230</v>
      </c>
      <c r="T15" s="32">
        <f t="shared" si="8"/>
        <v>103.60360360360362</v>
      </c>
      <c r="U15" s="30">
        <f t="shared" si="9"/>
        <v>8</v>
      </c>
      <c r="V15" s="213">
        <v>2804</v>
      </c>
      <c r="W15" s="41">
        <v>2649</v>
      </c>
      <c r="X15" s="31">
        <f t="shared" si="10"/>
        <v>94.472182596291</v>
      </c>
      <c r="Y15" s="30">
        <f t="shared" si="11"/>
        <v>-155</v>
      </c>
      <c r="Z15" s="41">
        <v>1620</v>
      </c>
      <c r="AA15" s="41">
        <v>1520</v>
      </c>
      <c r="AB15" s="31">
        <f t="shared" si="12"/>
        <v>93.82716049382715</v>
      </c>
      <c r="AC15" s="30">
        <f t="shared" si="13"/>
        <v>-100</v>
      </c>
      <c r="AD15" s="209">
        <v>947</v>
      </c>
      <c r="AE15" s="42">
        <v>653</v>
      </c>
      <c r="AF15" s="31">
        <f t="shared" si="14"/>
        <v>68.95459345300951</v>
      </c>
      <c r="AG15" s="30">
        <f t="shared" si="15"/>
        <v>-294</v>
      </c>
      <c r="AH15" s="203">
        <v>225</v>
      </c>
      <c r="AI15" s="203">
        <v>163</v>
      </c>
      <c r="AJ15" s="32">
        <f t="shared" si="16"/>
        <v>72.44444444444444</v>
      </c>
      <c r="AK15" s="30">
        <f t="shared" si="17"/>
        <v>-62</v>
      </c>
      <c r="AL15" s="212">
        <v>208</v>
      </c>
      <c r="AM15" s="211">
        <v>197</v>
      </c>
      <c r="AN15" s="38">
        <f t="shared" si="28"/>
        <v>94.7</v>
      </c>
      <c r="AO15" s="37">
        <f t="shared" si="18"/>
        <v>-11</v>
      </c>
      <c r="AP15" s="44">
        <v>651</v>
      </c>
      <c r="AQ15" s="41">
        <v>690</v>
      </c>
      <c r="AR15" s="32">
        <f t="shared" si="19"/>
        <v>106</v>
      </c>
      <c r="AS15" s="30">
        <f t="shared" si="20"/>
        <v>39</v>
      </c>
      <c r="AT15" s="41">
        <v>893</v>
      </c>
      <c r="AU15" s="41">
        <v>812</v>
      </c>
      <c r="AV15" s="32">
        <f t="shared" si="21"/>
        <v>90.92945128779395</v>
      </c>
      <c r="AW15" s="30">
        <f t="shared" si="22"/>
        <v>-81</v>
      </c>
      <c r="AX15" s="204">
        <v>788</v>
      </c>
      <c r="AY15" s="204">
        <v>715</v>
      </c>
      <c r="AZ15" s="32">
        <f t="shared" si="23"/>
        <v>90.73604060913706</v>
      </c>
      <c r="BA15" s="30">
        <f t="shared" si="24"/>
        <v>-73</v>
      </c>
      <c r="BB15" s="45">
        <v>1743.5695538057744</v>
      </c>
      <c r="BC15" s="41">
        <v>2015.8445440956652</v>
      </c>
      <c r="BD15" s="30">
        <f t="shared" si="25"/>
        <v>272.27499028989087</v>
      </c>
      <c r="BE15" s="41">
        <v>97</v>
      </c>
      <c r="BF15" s="41">
        <v>120</v>
      </c>
      <c r="BG15" s="32">
        <f t="shared" si="26"/>
        <v>123.7</v>
      </c>
      <c r="BH15" s="30">
        <f t="shared" si="27"/>
        <v>23</v>
      </c>
      <c r="BI15" s="208">
        <v>76</v>
      </c>
      <c r="BJ15" s="40"/>
      <c r="BK15" s="40"/>
      <c r="BL15" s="40"/>
      <c r="BM15" s="40"/>
      <c r="BN15" s="14"/>
      <c r="BO15" s="14"/>
    </row>
    <row r="16" spans="1:67" s="20" customFormat="1" ht="21.75" customHeight="1">
      <c r="A16" s="202" t="s">
        <v>151</v>
      </c>
      <c r="B16" s="41">
        <v>910</v>
      </c>
      <c r="C16" s="42">
        <v>777</v>
      </c>
      <c r="D16" s="31">
        <f t="shared" si="0"/>
        <v>85.38461538461539</v>
      </c>
      <c r="E16" s="30">
        <f t="shared" si="1"/>
        <v>-133</v>
      </c>
      <c r="F16" s="204">
        <v>378</v>
      </c>
      <c r="G16" s="204">
        <v>367</v>
      </c>
      <c r="H16" s="31">
        <f t="shared" si="2"/>
        <v>97.08994708994709</v>
      </c>
      <c r="I16" s="30">
        <f t="shared" si="3"/>
        <v>-11</v>
      </c>
      <c r="J16" s="41">
        <v>503</v>
      </c>
      <c r="K16" s="41">
        <v>388</v>
      </c>
      <c r="L16" s="31">
        <f t="shared" si="4"/>
        <v>77.13717693836978</v>
      </c>
      <c r="M16" s="30">
        <f t="shared" si="5"/>
        <v>-115</v>
      </c>
      <c r="N16" s="43">
        <v>53</v>
      </c>
      <c r="O16" s="41">
        <v>93</v>
      </c>
      <c r="P16" s="32">
        <f t="shared" si="6"/>
        <v>175.47169811320757</v>
      </c>
      <c r="Q16" s="33">
        <f t="shared" si="7"/>
        <v>40</v>
      </c>
      <c r="R16" s="207">
        <v>136</v>
      </c>
      <c r="S16" s="207">
        <v>123</v>
      </c>
      <c r="T16" s="32">
        <f t="shared" si="8"/>
        <v>90.44117647058823</v>
      </c>
      <c r="U16" s="30">
        <f t="shared" si="9"/>
        <v>-13</v>
      </c>
      <c r="V16" s="213">
        <v>1481</v>
      </c>
      <c r="W16" s="41">
        <v>1456</v>
      </c>
      <c r="X16" s="31">
        <f t="shared" si="10"/>
        <v>98.31195138419987</v>
      </c>
      <c r="Y16" s="30">
        <f t="shared" si="11"/>
        <v>-25</v>
      </c>
      <c r="Z16" s="41">
        <v>890</v>
      </c>
      <c r="AA16" s="41">
        <v>758</v>
      </c>
      <c r="AB16" s="31">
        <f t="shared" si="12"/>
        <v>85.1685393258427</v>
      </c>
      <c r="AC16" s="30">
        <f t="shared" si="13"/>
        <v>-132</v>
      </c>
      <c r="AD16" s="209">
        <v>454</v>
      </c>
      <c r="AE16" s="42">
        <v>438</v>
      </c>
      <c r="AF16" s="31">
        <f t="shared" si="14"/>
        <v>96.47577092511013</v>
      </c>
      <c r="AG16" s="30">
        <f t="shared" si="15"/>
        <v>-16</v>
      </c>
      <c r="AH16" s="203">
        <v>143</v>
      </c>
      <c r="AI16" s="203">
        <v>180</v>
      </c>
      <c r="AJ16" s="32">
        <f t="shared" si="16"/>
        <v>125.87412587412588</v>
      </c>
      <c r="AK16" s="30">
        <f t="shared" si="17"/>
        <v>37</v>
      </c>
      <c r="AL16" s="212">
        <v>119</v>
      </c>
      <c r="AM16" s="211">
        <v>134</v>
      </c>
      <c r="AN16" s="38">
        <f t="shared" si="28"/>
        <v>112.6</v>
      </c>
      <c r="AO16" s="37">
        <f t="shared" si="18"/>
        <v>15</v>
      </c>
      <c r="AP16" s="44">
        <v>480</v>
      </c>
      <c r="AQ16" s="41">
        <v>431</v>
      </c>
      <c r="AR16" s="32">
        <f t="shared" si="19"/>
        <v>89.8</v>
      </c>
      <c r="AS16" s="30">
        <f t="shared" si="20"/>
        <v>-49</v>
      </c>
      <c r="AT16" s="41">
        <v>325</v>
      </c>
      <c r="AU16" s="41">
        <v>382</v>
      </c>
      <c r="AV16" s="32">
        <f t="shared" si="21"/>
        <v>117.53846153846155</v>
      </c>
      <c r="AW16" s="30">
        <f t="shared" si="22"/>
        <v>57</v>
      </c>
      <c r="AX16" s="204">
        <v>275</v>
      </c>
      <c r="AY16" s="204">
        <v>323</v>
      </c>
      <c r="AZ16" s="32">
        <f t="shared" si="23"/>
        <v>117.45454545454545</v>
      </c>
      <c r="BA16" s="30">
        <f t="shared" si="24"/>
        <v>48</v>
      </c>
      <c r="BB16" s="45">
        <v>1833.5849056603774</v>
      </c>
      <c r="BC16" s="41">
        <v>2239.0243902439024</v>
      </c>
      <c r="BD16" s="30">
        <f t="shared" si="25"/>
        <v>405.439484583525</v>
      </c>
      <c r="BE16" s="41">
        <v>21</v>
      </c>
      <c r="BF16" s="41">
        <v>59</v>
      </c>
      <c r="BG16" s="32">
        <f t="shared" si="26"/>
        <v>281</v>
      </c>
      <c r="BH16" s="30">
        <f t="shared" si="27"/>
        <v>38</v>
      </c>
      <c r="BI16" s="208">
        <v>61</v>
      </c>
      <c r="BJ16" s="40"/>
      <c r="BK16" s="40"/>
      <c r="BL16" s="40"/>
      <c r="BM16" s="40"/>
      <c r="BN16" s="14"/>
      <c r="BO16" s="14"/>
    </row>
    <row r="17" spans="1:67" s="20" customFormat="1" ht="21.75" customHeight="1">
      <c r="A17" s="202" t="s">
        <v>165</v>
      </c>
      <c r="B17" s="41">
        <v>1633</v>
      </c>
      <c r="C17" s="42">
        <v>1358</v>
      </c>
      <c r="D17" s="31">
        <f t="shared" si="0"/>
        <v>83.15982853643601</v>
      </c>
      <c r="E17" s="30">
        <f t="shared" si="1"/>
        <v>-275</v>
      </c>
      <c r="F17" s="204">
        <v>609</v>
      </c>
      <c r="G17" s="204">
        <v>578</v>
      </c>
      <c r="H17" s="31">
        <f t="shared" si="2"/>
        <v>94.90968801313629</v>
      </c>
      <c r="I17" s="30">
        <f t="shared" si="3"/>
        <v>-31</v>
      </c>
      <c r="J17" s="41">
        <v>606</v>
      </c>
      <c r="K17" s="41">
        <v>768</v>
      </c>
      <c r="L17" s="31">
        <f t="shared" si="4"/>
        <v>126.73267326732673</v>
      </c>
      <c r="M17" s="30">
        <f t="shared" si="5"/>
        <v>162</v>
      </c>
      <c r="N17" s="43">
        <v>124</v>
      </c>
      <c r="O17" s="41">
        <v>328</v>
      </c>
      <c r="P17" s="32">
        <f t="shared" si="6"/>
        <v>264.51612903225805</v>
      </c>
      <c r="Q17" s="33">
        <f t="shared" si="7"/>
        <v>204</v>
      </c>
      <c r="R17" s="207">
        <v>205</v>
      </c>
      <c r="S17" s="207">
        <v>181</v>
      </c>
      <c r="T17" s="32">
        <f t="shared" si="8"/>
        <v>88.29268292682927</v>
      </c>
      <c r="U17" s="30">
        <f t="shared" si="9"/>
        <v>-24</v>
      </c>
      <c r="V17" s="213">
        <v>2321</v>
      </c>
      <c r="W17" s="41">
        <v>2560</v>
      </c>
      <c r="X17" s="31">
        <f t="shared" si="10"/>
        <v>110.2972856527359</v>
      </c>
      <c r="Y17" s="30">
        <f t="shared" si="11"/>
        <v>239</v>
      </c>
      <c r="Z17" s="41">
        <v>1581</v>
      </c>
      <c r="AA17" s="41">
        <v>1311</v>
      </c>
      <c r="AB17" s="31">
        <f t="shared" si="12"/>
        <v>82.92220113851992</v>
      </c>
      <c r="AC17" s="30">
        <f t="shared" si="13"/>
        <v>-270</v>
      </c>
      <c r="AD17" s="209">
        <v>332</v>
      </c>
      <c r="AE17" s="42">
        <v>535</v>
      </c>
      <c r="AF17" s="31">
        <f t="shared" si="14"/>
        <v>161.14457831325302</v>
      </c>
      <c r="AG17" s="30">
        <f t="shared" si="15"/>
        <v>203</v>
      </c>
      <c r="AH17" s="203">
        <v>275</v>
      </c>
      <c r="AI17" s="203">
        <v>130</v>
      </c>
      <c r="AJ17" s="32">
        <f t="shared" si="16"/>
        <v>47.27272727272727</v>
      </c>
      <c r="AK17" s="30">
        <f t="shared" si="17"/>
        <v>-145</v>
      </c>
      <c r="AL17" s="212">
        <v>228</v>
      </c>
      <c r="AM17" s="211">
        <v>276</v>
      </c>
      <c r="AN17" s="38">
        <f t="shared" si="28"/>
        <v>121.1</v>
      </c>
      <c r="AO17" s="37">
        <f t="shared" si="18"/>
        <v>48</v>
      </c>
      <c r="AP17" s="44">
        <v>654</v>
      </c>
      <c r="AQ17" s="41">
        <v>929</v>
      </c>
      <c r="AR17" s="32">
        <f t="shared" si="19"/>
        <v>142</v>
      </c>
      <c r="AS17" s="30">
        <f t="shared" si="20"/>
        <v>275</v>
      </c>
      <c r="AT17" s="41">
        <v>735</v>
      </c>
      <c r="AU17" s="41">
        <v>698</v>
      </c>
      <c r="AV17" s="32">
        <f t="shared" si="21"/>
        <v>94.96598639455782</v>
      </c>
      <c r="AW17" s="30">
        <f t="shared" si="22"/>
        <v>-37</v>
      </c>
      <c r="AX17" s="204">
        <v>646</v>
      </c>
      <c r="AY17" s="204">
        <v>573</v>
      </c>
      <c r="AZ17" s="32">
        <f t="shared" si="23"/>
        <v>88.69969040247679</v>
      </c>
      <c r="BA17" s="30">
        <f t="shared" si="24"/>
        <v>-73</v>
      </c>
      <c r="BB17" s="45">
        <v>1780.3921568627452</v>
      </c>
      <c r="BC17" s="41">
        <v>2191.56050955414</v>
      </c>
      <c r="BD17" s="30">
        <f t="shared" si="25"/>
        <v>411.16835269139483</v>
      </c>
      <c r="BE17" s="41">
        <v>51</v>
      </c>
      <c r="BF17" s="41">
        <v>124</v>
      </c>
      <c r="BG17" s="32">
        <f t="shared" si="26"/>
        <v>243.1</v>
      </c>
      <c r="BH17" s="30">
        <f t="shared" si="27"/>
        <v>73</v>
      </c>
      <c r="BI17" s="208">
        <v>50</v>
      </c>
      <c r="BJ17" s="40"/>
      <c r="BK17" s="40"/>
      <c r="BL17" s="40"/>
      <c r="BM17" s="40"/>
      <c r="BN17" s="14"/>
      <c r="BO17" s="14"/>
    </row>
    <row r="18" spans="1:67" s="20" customFormat="1" ht="21.75" customHeight="1">
      <c r="A18" s="202" t="s">
        <v>152</v>
      </c>
      <c r="B18" s="41">
        <v>1697</v>
      </c>
      <c r="C18" s="42">
        <v>1405</v>
      </c>
      <c r="D18" s="31">
        <f t="shared" si="0"/>
        <v>82.79316440777843</v>
      </c>
      <c r="E18" s="30">
        <f t="shared" si="1"/>
        <v>-292</v>
      </c>
      <c r="F18" s="204">
        <v>704</v>
      </c>
      <c r="G18" s="204">
        <v>613</v>
      </c>
      <c r="H18" s="31">
        <f t="shared" si="2"/>
        <v>87.07386363636364</v>
      </c>
      <c r="I18" s="30">
        <f t="shared" si="3"/>
        <v>-91</v>
      </c>
      <c r="J18" s="41">
        <v>909</v>
      </c>
      <c r="K18" s="41">
        <v>755</v>
      </c>
      <c r="L18" s="31">
        <f t="shared" si="4"/>
        <v>83.05830583058305</v>
      </c>
      <c r="M18" s="30">
        <f t="shared" si="5"/>
        <v>-154</v>
      </c>
      <c r="N18" s="43">
        <v>113</v>
      </c>
      <c r="O18" s="41">
        <v>147</v>
      </c>
      <c r="P18" s="32">
        <f t="shared" si="6"/>
        <v>130.08849557522123</v>
      </c>
      <c r="Q18" s="33">
        <f t="shared" si="7"/>
        <v>34</v>
      </c>
      <c r="R18" s="207">
        <v>212</v>
      </c>
      <c r="S18" s="207">
        <v>211</v>
      </c>
      <c r="T18" s="32">
        <f t="shared" si="8"/>
        <v>99.52830188679245</v>
      </c>
      <c r="U18" s="30">
        <f t="shared" si="9"/>
        <v>-1</v>
      </c>
      <c r="V18" s="213">
        <v>2876</v>
      </c>
      <c r="W18" s="41">
        <v>2565</v>
      </c>
      <c r="X18" s="31">
        <f t="shared" si="10"/>
        <v>89.18636995827538</v>
      </c>
      <c r="Y18" s="30">
        <f t="shared" si="11"/>
        <v>-311</v>
      </c>
      <c r="Z18" s="41">
        <v>1550</v>
      </c>
      <c r="AA18" s="41">
        <v>1320</v>
      </c>
      <c r="AB18" s="31">
        <f t="shared" si="12"/>
        <v>85.16129032258064</v>
      </c>
      <c r="AC18" s="30">
        <f t="shared" si="13"/>
        <v>-230</v>
      </c>
      <c r="AD18" s="209">
        <v>686</v>
      </c>
      <c r="AE18" s="42">
        <v>657</v>
      </c>
      <c r="AF18" s="31">
        <f t="shared" si="14"/>
        <v>95.77259475218659</v>
      </c>
      <c r="AG18" s="30">
        <f t="shared" si="15"/>
        <v>-29</v>
      </c>
      <c r="AH18" s="203">
        <v>170</v>
      </c>
      <c r="AI18" s="203">
        <v>136</v>
      </c>
      <c r="AJ18" s="32">
        <f t="shared" si="16"/>
        <v>80</v>
      </c>
      <c r="AK18" s="30">
        <f t="shared" si="17"/>
        <v>-34</v>
      </c>
      <c r="AL18" s="212">
        <v>121</v>
      </c>
      <c r="AM18" s="211">
        <v>105</v>
      </c>
      <c r="AN18" s="38">
        <f t="shared" si="28"/>
        <v>86.8</v>
      </c>
      <c r="AO18" s="37">
        <f t="shared" si="18"/>
        <v>-16</v>
      </c>
      <c r="AP18" s="44">
        <v>1029</v>
      </c>
      <c r="AQ18" s="41">
        <v>848</v>
      </c>
      <c r="AR18" s="32">
        <f t="shared" si="19"/>
        <v>82.4</v>
      </c>
      <c r="AS18" s="30">
        <f t="shared" si="20"/>
        <v>-181</v>
      </c>
      <c r="AT18" s="41">
        <v>574</v>
      </c>
      <c r="AU18" s="41">
        <v>588</v>
      </c>
      <c r="AV18" s="32">
        <f t="shared" si="21"/>
        <v>102.4390243902439</v>
      </c>
      <c r="AW18" s="30">
        <f t="shared" si="22"/>
        <v>14</v>
      </c>
      <c r="AX18" s="204">
        <v>501</v>
      </c>
      <c r="AY18" s="204">
        <v>527</v>
      </c>
      <c r="AZ18" s="32">
        <f t="shared" si="23"/>
        <v>105.18962075848304</v>
      </c>
      <c r="BA18" s="30">
        <f t="shared" si="24"/>
        <v>26</v>
      </c>
      <c r="BB18" s="45">
        <v>1753.6670547147846</v>
      </c>
      <c r="BC18" s="41">
        <v>2275.9515570934254</v>
      </c>
      <c r="BD18" s="30">
        <f t="shared" si="25"/>
        <v>522.2845023786408</v>
      </c>
      <c r="BE18" s="41">
        <v>108</v>
      </c>
      <c r="BF18" s="41">
        <v>127</v>
      </c>
      <c r="BG18" s="32">
        <f t="shared" si="26"/>
        <v>117.6</v>
      </c>
      <c r="BH18" s="30">
        <f t="shared" si="27"/>
        <v>19</v>
      </c>
      <c r="BI18" s="208">
        <v>6</v>
      </c>
      <c r="BJ18" s="40"/>
      <c r="BK18" s="40"/>
      <c r="BL18" s="40"/>
      <c r="BM18" s="40"/>
      <c r="BN18" s="14"/>
      <c r="BO18" s="14"/>
    </row>
    <row r="19" spans="1:67" s="20" customFormat="1" ht="21.75" customHeight="1">
      <c r="A19" s="202" t="s">
        <v>153</v>
      </c>
      <c r="B19" s="41">
        <v>907</v>
      </c>
      <c r="C19" s="42">
        <v>632</v>
      </c>
      <c r="D19" s="31">
        <f t="shared" si="0"/>
        <v>69.68026460859978</v>
      </c>
      <c r="E19" s="30">
        <f t="shared" si="1"/>
        <v>-275</v>
      </c>
      <c r="F19" s="204">
        <v>405</v>
      </c>
      <c r="G19" s="204">
        <v>285</v>
      </c>
      <c r="H19" s="31">
        <f t="shared" si="2"/>
        <v>70.37037037037037</v>
      </c>
      <c r="I19" s="30">
        <f t="shared" si="3"/>
        <v>-120</v>
      </c>
      <c r="J19" s="41">
        <v>259</v>
      </c>
      <c r="K19" s="41">
        <v>245</v>
      </c>
      <c r="L19" s="31">
        <f t="shared" si="4"/>
        <v>94.5945945945946</v>
      </c>
      <c r="M19" s="30">
        <f t="shared" si="5"/>
        <v>-14</v>
      </c>
      <c r="N19" s="43">
        <v>43</v>
      </c>
      <c r="O19" s="41">
        <v>107</v>
      </c>
      <c r="P19" s="32">
        <f t="shared" si="6"/>
        <v>248.8372093023256</v>
      </c>
      <c r="Q19" s="33">
        <f t="shared" si="7"/>
        <v>64</v>
      </c>
      <c r="R19" s="207">
        <v>66</v>
      </c>
      <c r="S19" s="207">
        <v>11</v>
      </c>
      <c r="T19" s="32">
        <f t="shared" si="8"/>
        <v>16.666666666666664</v>
      </c>
      <c r="U19" s="30">
        <f t="shared" si="9"/>
        <v>-55</v>
      </c>
      <c r="V19" s="213">
        <v>1256</v>
      </c>
      <c r="W19" s="41">
        <v>1442</v>
      </c>
      <c r="X19" s="31">
        <f t="shared" si="10"/>
        <v>114.80891719745223</v>
      </c>
      <c r="Y19" s="30">
        <f t="shared" si="11"/>
        <v>186</v>
      </c>
      <c r="Z19" s="41">
        <v>867</v>
      </c>
      <c r="AA19" s="41">
        <v>614</v>
      </c>
      <c r="AB19" s="31">
        <f t="shared" si="12"/>
        <v>70.81891580161476</v>
      </c>
      <c r="AC19" s="30">
        <f t="shared" si="13"/>
        <v>-253</v>
      </c>
      <c r="AD19" s="209">
        <v>284</v>
      </c>
      <c r="AE19" s="42">
        <v>447</v>
      </c>
      <c r="AF19" s="31">
        <f t="shared" si="14"/>
        <v>157.3943661971831</v>
      </c>
      <c r="AG19" s="30">
        <f t="shared" si="15"/>
        <v>163</v>
      </c>
      <c r="AH19" s="203">
        <v>109</v>
      </c>
      <c r="AI19" s="203">
        <v>29</v>
      </c>
      <c r="AJ19" s="32">
        <f t="shared" si="16"/>
        <v>26.605504587155966</v>
      </c>
      <c r="AK19" s="30">
        <f t="shared" si="17"/>
        <v>-80</v>
      </c>
      <c r="AL19" s="212">
        <v>77</v>
      </c>
      <c r="AM19" s="211">
        <v>90</v>
      </c>
      <c r="AN19" s="38">
        <f t="shared" si="28"/>
        <v>116.9</v>
      </c>
      <c r="AO19" s="37">
        <f t="shared" si="18"/>
        <v>13</v>
      </c>
      <c r="AP19" s="44">
        <v>253</v>
      </c>
      <c r="AQ19" s="41">
        <v>242</v>
      </c>
      <c r="AR19" s="32">
        <f t="shared" si="19"/>
        <v>95.7</v>
      </c>
      <c r="AS19" s="30">
        <f t="shared" si="20"/>
        <v>-11</v>
      </c>
      <c r="AT19" s="41">
        <v>495</v>
      </c>
      <c r="AU19" s="41">
        <v>361</v>
      </c>
      <c r="AV19" s="32">
        <f t="shared" si="21"/>
        <v>72.92929292929293</v>
      </c>
      <c r="AW19" s="30">
        <f t="shared" si="22"/>
        <v>-134</v>
      </c>
      <c r="AX19" s="204">
        <v>415</v>
      </c>
      <c r="AY19" s="204">
        <v>310</v>
      </c>
      <c r="AZ19" s="32">
        <f t="shared" si="23"/>
        <v>74.69879518072288</v>
      </c>
      <c r="BA19" s="30">
        <f t="shared" si="24"/>
        <v>-105</v>
      </c>
      <c r="BB19" s="45">
        <v>1597.4874371859296</v>
      </c>
      <c r="BC19" s="41">
        <v>1877.2486772486773</v>
      </c>
      <c r="BD19" s="30">
        <f t="shared" si="25"/>
        <v>279.7612400627477</v>
      </c>
      <c r="BE19" s="41">
        <v>15</v>
      </c>
      <c r="BF19" s="41">
        <v>18</v>
      </c>
      <c r="BG19" s="32">
        <f t="shared" si="26"/>
        <v>120</v>
      </c>
      <c r="BH19" s="30">
        <f t="shared" si="27"/>
        <v>3</v>
      </c>
      <c r="BI19" s="208">
        <v>12</v>
      </c>
      <c r="BJ19" s="40"/>
      <c r="BK19" s="40"/>
      <c r="BL19" s="40"/>
      <c r="BM19" s="40"/>
      <c r="BN19" s="14"/>
      <c r="BO19" s="14"/>
    </row>
    <row r="20" spans="1:67" s="46" customFormat="1" ht="21.75" customHeight="1">
      <c r="A20" s="202" t="s">
        <v>154</v>
      </c>
      <c r="B20" s="41">
        <v>716</v>
      </c>
      <c r="C20" s="42">
        <v>537</v>
      </c>
      <c r="D20" s="31">
        <f t="shared" si="0"/>
        <v>75</v>
      </c>
      <c r="E20" s="30">
        <f t="shared" si="1"/>
        <v>-179</v>
      </c>
      <c r="F20" s="204">
        <v>277</v>
      </c>
      <c r="G20" s="204">
        <v>194</v>
      </c>
      <c r="H20" s="31">
        <f t="shared" si="2"/>
        <v>70.03610108303249</v>
      </c>
      <c r="I20" s="30">
        <f t="shared" si="3"/>
        <v>-83</v>
      </c>
      <c r="J20" s="41">
        <v>149</v>
      </c>
      <c r="K20" s="41">
        <v>144</v>
      </c>
      <c r="L20" s="31">
        <f t="shared" si="4"/>
        <v>96.64429530201343</v>
      </c>
      <c r="M20" s="30">
        <f t="shared" si="5"/>
        <v>-5</v>
      </c>
      <c r="N20" s="43">
        <v>9</v>
      </c>
      <c r="O20" s="41">
        <v>23</v>
      </c>
      <c r="P20" s="32">
        <f t="shared" si="6"/>
        <v>255.55555555555554</v>
      </c>
      <c r="Q20" s="33">
        <f t="shared" si="7"/>
        <v>14</v>
      </c>
      <c r="R20" s="203">
        <v>29</v>
      </c>
      <c r="S20" s="203">
        <v>30</v>
      </c>
      <c r="T20" s="32">
        <f t="shared" si="8"/>
        <v>103.44827586206897</v>
      </c>
      <c r="U20" s="30">
        <f t="shared" si="9"/>
        <v>1</v>
      </c>
      <c r="V20" s="213">
        <v>864</v>
      </c>
      <c r="W20" s="41">
        <v>707</v>
      </c>
      <c r="X20" s="31">
        <f t="shared" si="10"/>
        <v>81.82870370370371</v>
      </c>
      <c r="Y20" s="30">
        <f t="shared" si="11"/>
        <v>-157</v>
      </c>
      <c r="Z20" s="41">
        <v>684</v>
      </c>
      <c r="AA20" s="41">
        <v>486</v>
      </c>
      <c r="AB20" s="31">
        <f t="shared" si="12"/>
        <v>71.05263157894737</v>
      </c>
      <c r="AC20" s="30">
        <f t="shared" si="13"/>
        <v>-198</v>
      </c>
      <c r="AD20" s="209">
        <v>137</v>
      </c>
      <c r="AE20" s="42">
        <v>186</v>
      </c>
      <c r="AF20" s="31">
        <f t="shared" si="14"/>
        <v>135.76642335766422</v>
      </c>
      <c r="AG20" s="30">
        <f t="shared" si="15"/>
        <v>49</v>
      </c>
      <c r="AH20" s="203">
        <v>79</v>
      </c>
      <c r="AI20" s="203">
        <v>99</v>
      </c>
      <c r="AJ20" s="32">
        <f t="shared" si="16"/>
        <v>125.31645569620254</v>
      </c>
      <c r="AK20" s="30">
        <f t="shared" si="17"/>
        <v>20</v>
      </c>
      <c r="AL20" s="212">
        <v>58</v>
      </c>
      <c r="AM20" s="211">
        <v>59</v>
      </c>
      <c r="AN20" s="38">
        <f t="shared" si="28"/>
        <v>101.7</v>
      </c>
      <c r="AO20" s="37">
        <f t="shared" si="18"/>
        <v>1</v>
      </c>
      <c r="AP20" s="44">
        <v>181</v>
      </c>
      <c r="AQ20" s="41">
        <v>207</v>
      </c>
      <c r="AR20" s="32">
        <f t="shared" si="19"/>
        <v>114.4</v>
      </c>
      <c r="AS20" s="30">
        <f t="shared" si="20"/>
        <v>26</v>
      </c>
      <c r="AT20" s="41">
        <v>410</v>
      </c>
      <c r="AU20" s="41">
        <v>279</v>
      </c>
      <c r="AV20" s="32">
        <f t="shared" si="21"/>
        <v>68.04878048780488</v>
      </c>
      <c r="AW20" s="30">
        <f t="shared" si="22"/>
        <v>-131</v>
      </c>
      <c r="AX20" s="204">
        <v>364</v>
      </c>
      <c r="AY20" s="204">
        <v>249</v>
      </c>
      <c r="AZ20" s="32">
        <f t="shared" si="23"/>
        <v>68.4065934065934</v>
      </c>
      <c r="BA20" s="30">
        <f t="shared" si="24"/>
        <v>-115</v>
      </c>
      <c r="BB20" s="45">
        <v>1926.5432098765432</v>
      </c>
      <c r="BC20" s="41">
        <v>2012.121212121212</v>
      </c>
      <c r="BD20" s="30">
        <f t="shared" si="25"/>
        <v>85.57800224466882</v>
      </c>
      <c r="BE20" s="41">
        <v>20</v>
      </c>
      <c r="BF20" s="41">
        <v>38</v>
      </c>
      <c r="BG20" s="32" t="s">
        <v>39</v>
      </c>
      <c r="BH20" s="30">
        <f t="shared" si="27"/>
        <v>18</v>
      </c>
      <c r="BI20" s="208">
        <v>9</v>
      </c>
      <c r="BJ20" s="40"/>
      <c r="BK20" s="40"/>
      <c r="BL20" s="40"/>
      <c r="BM20" s="40"/>
      <c r="BN20" s="14"/>
      <c r="BO20" s="14"/>
    </row>
    <row r="21" spans="1:67" s="20" customFormat="1" ht="21.75" customHeight="1">
      <c r="A21" s="202" t="s">
        <v>155</v>
      </c>
      <c r="B21" s="41">
        <v>990</v>
      </c>
      <c r="C21" s="42">
        <v>688</v>
      </c>
      <c r="D21" s="31">
        <f t="shared" si="0"/>
        <v>69.4949494949495</v>
      </c>
      <c r="E21" s="30">
        <f t="shared" si="1"/>
        <v>-302</v>
      </c>
      <c r="F21" s="204">
        <v>423</v>
      </c>
      <c r="G21" s="204">
        <v>307</v>
      </c>
      <c r="H21" s="31">
        <f t="shared" si="2"/>
        <v>72.57683215130024</v>
      </c>
      <c r="I21" s="30">
        <f t="shared" si="3"/>
        <v>-116</v>
      </c>
      <c r="J21" s="41">
        <v>240</v>
      </c>
      <c r="K21" s="41">
        <v>173</v>
      </c>
      <c r="L21" s="31">
        <f t="shared" si="4"/>
        <v>72.08333333333333</v>
      </c>
      <c r="M21" s="30">
        <f t="shared" si="5"/>
        <v>-67</v>
      </c>
      <c r="N21" s="43">
        <v>11</v>
      </c>
      <c r="O21" s="41">
        <v>32</v>
      </c>
      <c r="P21" s="32">
        <f t="shared" si="6"/>
        <v>290.90909090909093</v>
      </c>
      <c r="Q21" s="33">
        <f t="shared" si="7"/>
        <v>21</v>
      </c>
      <c r="R21" s="207">
        <v>78</v>
      </c>
      <c r="S21" s="207">
        <v>72</v>
      </c>
      <c r="T21" s="32">
        <f t="shared" si="8"/>
        <v>92.3076923076923</v>
      </c>
      <c r="U21" s="30">
        <f t="shared" si="9"/>
        <v>-6</v>
      </c>
      <c r="V21" s="213">
        <v>2134</v>
      </c>
      <c r="W21" s="41">
        <v>1741</v>
      </c>
      <c r="X21" s="31">
        <f t="shared" si="10"/>
        <v>81.58388003748829</v>
      </c>
      <c r="Y21" s="30">
        <f t="shared" si="11"/>
        <v>-393</v>
      </c>
      <c r="Z21" s="41">
        <v>933</v>
      </c>
      <c r="AA21" s="41">
        <v>644</v>
      </c>
      <c r="AB21" s="31">
        <f t="shared" si="12"/>
        <v>69.02465166130762</v>
      </c>
      <c r="AC21" s="30">
        <f t="shared" si="13"/>
        <v>-289</v>
      </c>
      <c r="AD21" s="209">
        <v>988</v>
      </c>
      <c r="AE21" s="42">
        <v>784</v>
      </c>
      <c r="AF21" s="31">
        <f t="shared" si="14"/>
        <v>79.35222672064778</v>
      </c>
      <c r="AG21" s="30">
        <f t="shared" si="15"/>
        <v>-204</v>
      </c>
      <c r="AH21" s="203">
        <v>43</v>
      </c>
      <c r="AI21" s="203">
        <v>8</v>
      </c>
      <c r="AJ21" s="32">
        <f t="shared" si="16"/>
        <v>18.6046511627907</v>
      </c>
      <c r="AK21" s="30">
        <f t="shared" si="17"/>
        <v>-35</v>
      </c>
      <c r="AL21" s="212">
        <v>70</v>
      </c>
      <c r="AM21" s="211">
        <v>69</v>
      </c>
      <c r="AN21" s="38">
        <f t="shared" si="28"/>
        <v>98.6</v>
      </c>
      <c r="AO21" s="37">
        <f t="shared" si="18"/>
        <v>-1</v>
      </c>
      <c r="AP21" s="44">
        <v>381</v>
      </c>
      <c r="AQ21" s="41">
        <v>335</v>
      </c>
      <c r="AR21" s="32">
        <f t="shared" si="19"/>
        <v>87.9</v>
      </c>
      <c r="AS21" s="30">
        <f t="shared" si="20"/>
        <v>-46</v>
      </c>
      <c r="AT21" s="41">
        <v>498</v>
      </c>
      <c r="AU21" s="41">
        <v>376</v>
      </c>
      <c r="AV21" s="32">
        <f t="shared" si="21"/>
        <v>75.50200803212851</v>
      </c>
      <c r="AW21" s="30">
        <f t="shared" si="22"/>
        <v>-122</v>
      </c>
      <c r="AX21" s="204">
        <v>406</v>
      </c>
      <c r="AY21" s="204">
        <v>310</v>
      </c>
      <c r="AZ21" s="32">
        <f t="shared" si="23"/>
        <v>76.35467980295566</v>
      </c>
      <c r="BA21" s="30">
        <f t="shared" si="24"/>
        <v>-96</v>
      </c>
      <c r="BB21" s="45">
        <v>1523.059866962306</v>
      </c>
      <c r="BC21" s="41">
        <v>2074.8366013071895</v>
      </c>
      <c r="BD21" s="30">
        <f t="shared" si="25"/>
        <v>551.7767343448836</v>
      </c>
      <c r="BE21" s="41">
        <v>59</v>
      </c>
      <c r="BF21" s="41">
        <v>53</v>
      </c>
      <c r="BG21" s="32">
        <f t="shared" si="26"/>
        <v>89.8</v>
      </c>
      <c r="BH21" s="30">
        <f t="shared" si="27"/>
        <v>-6</v>
      </c>
      <c r="BI21" s="208">
        <v>16</v>
      </c>
      <c r="BJ21" s="40"/>
      <c r="BK21" s="40"/>
      <c r="BL21" s="40"/>
      <c r="BM21" s="40"/>
      <c r="BN21" s="14"/>
      <c r="BO21" s="14"/>
    </row>
    <row r="22" spans="1:67" s="20" customFormat="1" ht="21.75" customHeight="1">
      <c r="A22" s="202" t="s">
        <v>156</v>
      </c>
      <c r="B22" s="41">
        <v>2173</v>
      </c>
      <c r="C22" s="42">
        <v>1497</v>
      </c>
      <c r="D22" s="31">
        <f t="shared" si="0"/>
        <v>68.89093419236079</v>
      </c>
      <c r="E22" s="30">
        <f t="shared" si="1"/>
        <v>-676</v>
      </c>
      <c r="F22" s="204">
        <v>718</v>
      </c>
      <c r="G22" s="204">
        <v>583</v>
      </c>
      <c r="H22" s="31">
        <f t="shared" si="2"/>
        <v>81.19777158774373</v>
      </c>
      <c r="I22" s="30">
        <f t="shared" si="3"/>
        <v>-135</v>
      </c>
      <c r="J22" s="41">
        <v>760</v>
      </c>
      <c r="K22" s="41">
        <v>764</v>
      </c>
      <c r="L22" s="31">
        <f t="shared" si="4"/>
        <v>100.52631578947368</v>
      </c>
      <c r="M22" s="30">
        <f t="shared" si="5"/>
        <v>4</v>
      </c>
      <c r="N22" s="43">
        <v>233</v>
      </c>
      <c r="O22" s="41">
        <v>369</v>
      </c>
      <c r="P22" s="32">
        <f t="shared" si="6"/>
        <v>158.36909871244634</v>
      </c>
      <c r="Q22" s="33">
        <f t="shared" si="7"/>
        <v>136</v>
      </c>
      <c r="R22" s="207">
        <v>152</v>
      </c>
      <c r="S22" s="207">
        <v>228</v>
      </c>
      <c r="T22" s="32">
        <f t="shared" si="8"/>
        <v>150</v>
      </c>
      <c r="U22" s="30">
        <f t="shared" si="9"/>
        <v>76</v>
      </c>
      <c r="V22" s="213">
        <v>4414</v>
      </c>
      <c r="W22" s="41">
        <v>4335</v>
      </c>
      <c r="X22" s="31">
        <f t="shared" si="10"/>
        <v>98.2102401449932</v>
      </c>
      <c r="Y22" s="30">
        <f t="shared" si="11"/>
        <v>-79</v>
      </c>
      <c r="Z22" s="41">
        <v>2108</v>
      </c>
      <c r="AA22" s="41">
        <v>1433</v>
      </c>
      <c r="AB22" s="31">
        <f t="shared" si="12"/>
        <v>67.97912713472486</v>
      </c>
      <c r="AC22" s="30">
        <f t="shared" si="13"/>
        <v>-675</v>
      </c>
      <c r="AD22" s="209">
        <v>1844</v>
      </c>
      <c r="AE22" s="42">
        <v>2202</v>
      </c>
      <c r="AF22" s="31">
        <f t="shared" si="14"/>
        <v>119.41431670281997</v>
      </c>
      <c r="AG22" s="30">
        <f t="shared" si="15"/>
        <v>358</v>
      </c>
      <c r="AH22" s="203">
        <v>199</v>
      </c>
      <c r="AI22" s="203">
        <v>218</v>
      </c>
      <c r="AJ22" s="32">
        <f t="shared" si="16"/>
        <v>109.54773869346735</v>
      </c>
      <c r="AK22" s="30">
        <f t="shared" si="17"/>
        <v>19</v>
      </c>
      <c r="AL22" s="212">
        <v>171</v>
      </c>
      <c r="AM22" s="211">
        <v>168</v>
      </c>
      <c r="AN22" s="38">
        <f t="shared" si="28"/>
        <v>98.2</v>
      </c>
      <c r="AO22" s="37">
        <f t="shared" si="18"/>
        <v>-3</v>
      </c>
      <c r="AP22" s="44">
        <v>768</v>
      </c>
      <c r="AQ22" s="41">
        <v>794</v>
      </c>
      <c r="AR22" s="32">
        <f t="shared" si="19"/>
        <v>103.4</v>
      </c>
      <c r="AS22" s="30">
        <f t="shared" si="20"/>
        <v>26</v>
      </c>
      <c r="AT22" s="41">
        <v>1147</v>
      </c>
      <c r="AU22" s="41">
        <v>765</v>
      </c>
      <c r="AV22" s="32">
        <f t="shared" si="21"/>
        <v>66.69572798605057</v>
      </c>
      <c r="AW22" s="30">
        <f t="shared" si="22"/>
        <v>-382</v>
      </c>
      <c r="AX22" s="204">
        <v>1012</v>
      </c>
      <c r="AY22" s="204">
        <v>655</v>
      </c>
      <c r="AZ22" s="32">
        <f t="shared" si="23"/>
        <v>64.72332015810277</v>
      </c>
      <c r="BA22" s="30">
        <f t="shared" si="24"/>
        <v>-357</v>
      </c>
      <c r="BB22" s="45">
        <v>2185.3953488372094</v>
      </c>
      <c r="BC22" s="41">
        <v>2495.4293628808864</v>
      </c>
      <c r="BD22" s="30">
        <f t="shared" si="25"/>
        <v>310.03401404367696</v>
      </c>
      <c r="BE22" s="41">
        <v>40</v>
      </c>
      <c r="BF22" s="41">
        <v>45</v>
      </c>
      <c r="BG22" s="32">
        <f t="shared" si="26"/>
        <v>112.5</v>
      </c>
      <c r="BH22" s="30">
        <f t="shared" si="27"/>
        <v>5</v>
      </c>
      <c r="BI22" s="208">
        <v>30</v>
      </c>
      <c r="BJ22" s="40"/>
      <c r="BK22" s="40"/>
      <c r="BL22" s="40"/>
      <c r="BM22" s="40"/>
      <c r="BN22" s="14"/>
      <c r="BO22" s="14"/>
    </row>
    <row r="23" spans="1:67" s="20" customFormat="1" ht="21.75" customHeight="1">
      <c r="A23" s="202" t="s">
        <v>166</v>
      </c>
      <c r="B23" s="41">
        <v>1430</v>
      </c>
      <c r="C23" s="42">
        <v>1137</v>
      </c>
      <c r="D23" s="31">
        <f t="shared" si="0"/>
        <v>79.5104895104895</v>
      </c>
      <c r="E23" s="30">
        <f t="shared" si="1"/>
        <v>-293</v>
      </c>
      <c r="F23" s="204">
        <v>739</v>
      </c>
      <c r="G23" s="204">
        <v>560</v>
      </c>
      <c r="H23" s="31">
        <f t="shared" si="2"/>
        <v>75.77807848443842</v>
      </c>
      <c r="I23" s="30">
        <f t="shared" si="3"/>
        <v>-179</v>
      </c>
      <c r="J23" s="41">
        <v>653</v>
      </c>
      <c r="K23" s="41">
        <v>614</v>
      </c>
      <c r="L23" s="31">
        <f t="shared" si="4"/>
        <v>94.02756508422665</v>
      </c>
      <c r="M23" s="30">
        <f t="shared" si="5"/>
        <v>-39</v>
      </c>
      <c r="N23" s="43">
        <v>107</v>
      </c>
      <c r="O23" s="41">
        <v>155</v>
      </c>
      <c r="P23" s="32">
        <f t="shared" si="6"/>
        <v>144.85981308411215</v>
      </c>
      <c r="Q23" s="33">
        <f t="shared" si="7"/>
        <v>48</v>
      </c>
      <c r="R23" s="207">
        <v>207</v>
      </c>
      <c r="S23" s="207">
        <v>172</v>
      </c>
      <c r="T23" s="32">
        <f t="shared" si="8"/>
        <v>83.09178743961353</v>
      </c>
      <c r="U23" s="30">
        <f t="shared" si="9"/>
        <v>-35</v>
      </c>
      <c r="V23" s="213">
        <v>2478</v>
      </c>
      <c r="W23" s="41">
        <v>2382</v>
      </c>
      <c r="X23" s="31">
        <f t="shared" si="10"/>
        <v>96.12590799031477</v>
      </c>
      <c r="Y23" s="30">
        <f t="shared" si="11"/>
        <v>-96</v>
      </c>
      <c r="Z23" s="41">
        <v>1382</v>
      </c>
      <c r="AA23" s="41">
        <v>1109</v>
      </c>
      <c r="AB23" s="31">
        <f t="shared" si="12"/>
        <v>80.24602026049205</v>
      </c>
      <c r="AC23" s="30">
        <f t="shared" si="13"/>
        <v>-273</v>
      </c>
      <c r="AD23" s="209">
        <v>705</v>
      </c>
      <c r="AE23" s="42">
        <v>904</v>
      </c>
      <c r="AF23" s="31">
        <f t="shared" si="14"/>
        <v>128.22695035460993</v>
      </c>
      <c r="AG23" s="30">
        <f t="shared" si="15"/>
        <v>199</v>
      </c>
      <c r="AH23" s="203">
        <v>170</v>
      </c>
      <c r="AI23" s="203">
        <v>167</v>
      </c>
      <c r="AJ23" s="32">
        <f t="shared" si="16"/>
        <v>98.23529411764706</v>
      </c>
      <c r="AK23" s="30">
        <f t="shared" si="17"/>
        <v>-3</v>
      </c>
      <c r="AL23" s="212">
        <v>274</v>
      </c>
      <c r="AM23" s="211">
        <v>286</v>
      </c>
      <c r="AN23" s="38">
        <f t="shared" si="28"/>
        <v>104.4</v>
      </c>
      <c r="AO23" s="37">
        <f t="shared" si="18"/>
        <v>12</v>
      </c>
      <c r="AP23" s="44">
        <v>1028</v>
      </c>
      <c r="AQ23" s="41">
        <v>1007</v>
      </c>
      <c r="AR23" s="32">
        <f t="shared" si="19"/>
        <v>98</v>
      </c>
      <c r="AS23" s="30">
        <f t="shared" si="20"/>
        <v>-21</v>
      </c>
      <c r="AT23" s="41">
        <v>580</v>
      </c>
      <c r="AU23" s="41">
        <v>446</v>
      </c>
      <c r="AV23" s="32">
        <f t="shared" si="21"/>
        <v>76.89655172413794</v>
      </c>
      <c r="AW23" s="30">
        <f t="shared" si="22"/>
        <v>-134</v>
      </c>
      <c r="AX23" s="204">
        <v>490</v>
      </c>
      <c r="AY23" s="204">
        <v>377</v>
      </c>
      <c r="AZ23" s="32">
        <f t="shared" si="23"/>
        <v>76.93877551020408</v>
      </c>
      <c r="BA23" s="30">
        <f t="shared" si="24"/>
        <v>-113</v>
      </c>
      <c r="BB23" s="45">
        <v>2127.7586206896553</v>
      </c>
      <c r="BC23" s="41">
        <v>2992.3809523809523</v>
      </c>
      <c r="BD23" s="30">
        <f t="shared" si="25"/>
        <v>864.622331691297</v>
      </c>
      <c r="BE23" s="41">
        <v>232</v>
      </c>
      <c r="BF23" s="41">
        <v>251</v>
      </c>
      <c r="BG23" s="32">
        <f t="shared" si="26"/>
        <v>108.2</v>
      </c>
      <c r="BH23" s="30">
        <f t="shared" si="27"/>
        <v>19</v>
      </c>
      <c r="BI23" s="208">
        <v>41</v>
      </c>
      <c r="BJ23" s="40"/>
      <c r="BK23" s="40"/>
      <c r="BL23" s="40"/>
      <c r="BM23" s="40"/>
      <c r="BN23" s="14"/>
      <c r="BO23" s="14"/>
    </row>
    <row r="24" spans="1:67" s="20" customFormat="1" ht="21.75" customHeight="1">
      <c r="A24" s="202" t="s">
        <v>157</v>
      </c>
      <c r="B24" s="41">
        <v>495</v>
      </c>
      <c r="C24" s="42">
        <v>427</v>
      </c>
      <c r="D24" s="31">
        <f t="shared" si="0"/>
        <v>86.26262626262627</v>
      </c>
      <c r="E24" s="30">
        <f t="shared" si="1"/>
        <v>-68</v>
      </c>
      <c r="F24" s="204">
        <v>198</v>
      </c>
      <c r="G24" s="204">
        <v>186</v>
      </c>
      <c r="H24" s="31">
        <f t="shared" si="2"/>
        <v>93.93939393939394</v>
      </c>
      <c r="I24" s="30">
        <f t="shared" si="3"/>
        <v>-12</v>
      </c>
      <c r="J24" s="41">
        <v>104</v>
      </c>
      <c r="K24" s="41">
        <v>80</v>
      </c>
      <c r="L24" s="31">
        <f t="shared" si="4"/>
        <v>76.92307692307693</v>
      </c>
      <c r="M24" s="30">
        <f t="shared" si="5"/>
        <v>-24</v>
      </c>
      <c r="N24" s="43">
        <v>0</v>
      </c>
      <c r="O24" s="41">
        <v>1</v>
      </c>
      <c r="P24" s="32" t="e">
        <f t="shared" si="6"/>
        <v>#DIV/0!</v>
      </c>
      <c r="Q24" s="33">
        <f t="shared" si="7"/>
        <v>1</v>
      </c>
      <c r="R24" s="207">
        <v>70</v>
      </c>
      <c r="S24" s="207">
        <v>41</v>
      </c>
      <c r="T24" s="32">
        <f t="shared" si="8"/>
        <v>58.57142857142858</v>
      </c>
      <c r="U24" s="30">
        <f t="shared" si="9"/>
        <v>-29</v>
      </c>
      <c r="V24" s="213">
        <v>676</v>
      </c>
      <c r="W24" s="41">
        <v>1144</v>
      </c>
      <c r="X24" s="31">
        <f t="shared" si="10"/>
        <v>169.23076923076923</v>
      </c>
      <c r="Y24" s="30">
        <f t="shared" si="11"/>
        <v>468</v>
      </c>
      <c r="Z24" s="41">
        <v>477</v>
      </c>
      <c r="AA24" s="41">
        <v>409</v>
      </c>
      <c r="AB24" s="31">
        <f t="shared" si="12"/>
        <v>85.74423480083857</v>
      </c>
      <c r="AC24" s="30">
        <f t="shared" si="13"/>
        <v>-68</v>
      </c>
      <c r="AD24" s="209">
        <v>138</v>
      </c>
      <c r="AE24" s="42">
        <v>409</v>
      </c>
      <c r="AF24" s="31">
        <f t="shared" si="14"/>
        <v>296.3768115942029</v>
      </c>
      <c r="AG24" s="30">
        <f t="shared" si="15"/>
        <v>271</v>
      </c>
      <c r="AH24" s="203">
        <v>0</v>
      </c>
      <c r="AI24" s="203">
        <v>2</v>
      </c>
      <c r="AJ24" s="32" t="e">
        <f t="shared" si="16"/>
        <v>#DIV/0!</v>
      </c>
      <c r="AK24" s="30">
        <f t="shared" si="17"/>
        <v>2</v>
      </c>
      <c r="AL24" s="212">
        <v>37</v>
      </c>
      <c r="AM24" s="211">
        <v>42</v>
      </c>
      <c r="AN24" s="38">
        <f t="shared" si="28"/>
        <v>113.5</v>
      </c>
      <c r="AO24" s="37">
        <f t="shared" si="18"/>
        <v>5</v>
      </c>
      <c r="AP24" s="44">
        <v>128</v>
      </c>
      <c r="AQ24" s="41">
        <v>118</v>
      </c>
      <c r="AR24" s="32">
        <f t="shared" si="19"/>
        <v>92.2</v>
      </c>
      <c r="AS24" s="30">
        <f t="shared" si="20"/>
        <v>-10</v>
      </c>
      <c r="AT24" s="41">
        <v>260</v>
      </c>
      <c r="AU24" s="41">
        <v>236</v>
      </c>
      <c r="AV24" s="32">
        <f t="shared" si="21"/>
        <v>90.76923076923077</v>
      </c>
      <c r="AW24" s="30">
        <f t="shared" si="22"/>
        <v>-24</v>
      </c>
      <c r="AX24" s="204">
        <v>235</v>
      </c>
      <c r="AY24" s="204">
        <v>215</v>
      </c>
      <c r="AZ24" s="32">
        <f t="shared" si="23"/>
        <v>91.48936170212765</v>
      </c>
      <c r="BA24" s="30">
        <f t="shared" si="24"/>
        <v>-20</v>
      </c>
      <c r="BB24" s="45">
        <v>2306.6929133858266</v>
      </c>
      <c r="BC24" s="41">
        <v>2286.8571428571427</v>
      </c>
      <c r="BD24" s="30">
        <f t="shared" si="25"/>
        <v>-19.835770528683952</v>
      </c>
      <c r="BE24" s="41">
        <v>14</v>
      </c>
      <c r="BF24" s="41">
        <v>20</v>
      </c>
      <c r="BG24" s="32">
        <f t="shared" si="26"/>
        <v>142.9</v>
      </c>
      <c r="BH24" s="30">
        <f t="shared" si="27"/>
        <v>6</v>
      </c>
      <c r="BI24" s="208">
        <v>6</v>
      </c>
      <c r="BJ24" s="40"/>
      <c r="BK24" s="40"/>
      <c r="BL24" s="40"/>
      <c r="BM24" s="40"/>
      <c r="BN24" s="14"/>
      <c r="BO24" s="14"/>
    </row>
    <row r="25" spans="1:67" s="20" customFormat="1" ht="21.75" customHeight="1">
      <c r="A25" s="202" t="s">
        <v>158</v>
      </c>
      <c r="B25" s="41">
        <v>1760</v>
      </c>
      <c r="C25" s="42">
        <v>1410</v>
      </c>
      <c r="D25" s="31">
        <f t="shared" si="0"/>
        <v>80.11363636363636</v>
      </c>
      <c r="E25" s="30">
        <f t="shared" si="1"/>
        <v>-350</v>
      </c>
      <c r="F25" s="204">
        <v>845</v>
      </c>
      <c r="G25" s="204">
        <v>610</v>
      </c>
      <c r="H25" s="31">
        <f t="shared" si="2"/>
        <v>72.18934911242604</v>
      </c>
      <c r="I25" s="30">
        <f t="shared" si="3"/>
        <v>-235</v>
      </c>
      <c r="J25" s="41">
        <v>656</v>
      </c>
      <c r="K25" s="41">
        <v>544</v>
      </c>
      <c r="L25" s="31">
        <f t="shared" si="4"/>
        <v>82.92682926829268</v>
      </c>
      <c r="M25" s="30">
        <f t="shared" si="5"/>
        <v>-112</v>
      </c>
      <c r="N25" s="43">
        <v>14</v>
      </c>
      <c r="O25" s="41">
        <v>20</v>
      </c>
      <c r="P25" s="32">
        <f t="shared" si="6"/>
        <v>142.85714285714286</v>
      </c>
      <c r="Q25" s="33">
        <f t="shared" si="7"/>
        <v>6</v>
      </c>
      <c r="R25" s="207">
        <v>161</v>
      </c>
      <c r="S25" s="207">
        <v>176</v>
      </c>
      <c r="T25" s="32">
        <f t="shared" si="8"/>
        <v>109.3167701863354</v>
      </c>
      <c r="U25" s="30">
        <f t="shared" si="9"/>
        <v>15</v>
      </c>
      <c r="V25" s="213">
        <v>2413</v>
      </c>
      <c r="W25" s="41">
        <v>1893</v>
      </c>
      <c r="X25" s="31">
        <f t="shared" si="10"/>
        <v>78.45006216328223</v>
      </c>
      <c r="Y25" s="30">
        <f t="shared" si="11"/>
        <v>-520</v>
      </c>
      <c r="Z25" s="41">
        <v>1691</v>
      </c>
      <c r="AA25" s="41">
        <v>1383</v>
      </c>
      <c r="AB25" s="31">
        <f t="shared" si="12"/>
        <v>81.785925487877</v>
      </c>
      <c r="AC25" s="30">
        <f t="shared" si="13"/>
        <v>-308</v>
      </c>
      <c r="AD25" s="209">
        <v>536</v>
      </c>
      <c r="AE25" s="42">
        <v>354</v>
      </c>
      <c r="AF25" s="31">
        <f t="shared" si="14"/>
        <v>66.04477611940298</v>
      </c>
      <c r="AG25" s="30">
        <f t="shared" si="15"/>
        <v>-182</v>
      </c>
      <c r="AH25" s="203">
        <v>143</v>
      </c>
      <c r="AI25" s="203">
        <v>145</v>
      </c>
      <c r="AJ25" s="32">
        <f t="shared" si="16"/>
        <v>101.3986013986014</v>
      </c>
      <c r="AK25" s="30">
        <f t="shared" si="17"/>
        <v>2</v>
      </c>
      <c r="AL25" s="212">
        <v>84</v>
      </c>
      <c r="AM25" s="211">
        <v>86</v>
      </c>
      <c r="AN25" s="38">
        <f t="shared" si="28"/>
        <v>102.4</v>
      </c>
      <c r="AO25" s="37">
        <f t="shared" si="18"/>
        <v>2</v>
      </c>
      <c r="AP25" s="44">
        <v>659</v>
      </c>
      <c r="AQ25" s="41">
        <v>530</v>
      </c>
      <c r="AR25" s="32">
        <f t="shared" si="19"/>
        <v>80.4</v>
      </c>
      <c r="AS25" s="30">
        <f t="shared" si="20"/>
        <v>-129</v>
      </c>
      <c r="AT25" s="41">
        <v>892</v>
      </c>
      <c r="AU25" s="41">
        <v>707</v>
      </c>
      <c r="AV25" s="32">
        <f t="shared" si="21"/>
        <v>79.26008968609865</v>
      </c>
      <c r="AW25" s="30">
        <f t="shared" si="22"/>
        <v>-185</v>
      </c>
      <c r="AX25" s="204">
        <v>800</v>
      </c>
      <c r="AY25" s="204">
        <v>609</v>
      </c>
      <c r="AZ25" s="32">
        <f t="shared" si="23"/>
        <v>76.125</v>
      </c>
      <c r="BA25" s="30">
        <f t="shared" si="24"/>
        <v>-191</v>
      </c>
      <c r="BB25" s="45">
        <v>1508.1702127659576</v>
      </c>
      <c r="BC25" s="41">
        <v>1774.7175141242938</v>
      </c>
      <c r="BD25" s="30">
        <f t="shared" si="25"/>
        <v>266.5473013583362</v>
      </c>
      <c r="BE25" s="41">
        <v>101</v>
      </c>
      <c r="BF25" s="41">
        <v>70</v>
      </c>
      <c r="BG25" s="32">
        <f t="shared" si="26"/>
        <v>69.3</v>
      </c>
      <c r="BH25" s="30">
        <f t="shared" si="27"/>
        <v>-31</v>
      </c>
      <c r="BI25" s="208">
        <v>4</v>
      </c>
      <c r="BJ25" s="40"/>
      <c r="BK25" s="40"/>
      <c r="BL25" s="40"/>
      <c r="BM25" s="40"/>
      <c r="BN25" s="14"/>
      <c r="BO25" s="14"/>
    </row>
    <row r="26" spans="1:67" s="20" customFormat="1" ht="21.75" customHeight="1">
      <c r="A26" s="202" t="s">
        <v>159</v>
      </c>
      <c r="B26" s="41">
        <v>603</v>
      </c>
      <c r="C26" s="42">
        <v>467</v>
      </c>
      <c r="D26" s="31">
        <f t="shared" si="0"/>
        <v>77.44610281923715</v>
      </c>
      <c r="E26" s="30">
        <f t="shared" si="1"/>
        <v>-136</v>
      </c>
      <c r="F26" s="204">
        <v>230</v>
      </c>
      <c r="G26" s="204">
        <v>218</v>
      </c>
      <c r="H26" s="31">
        <f t="shared" si="2"/>
        <v>94.78260869565217</v>
      </c>
      <c r="I26" s="30">
        <f t="shared" si="3"/>
        <v>-12</v>
      </c>
      <c r="J26" s="41">
        <v>145</v>
      </c>
      <c r="K26" s="41">
        <v>170</v>
      </c>
      <c r="L26" s="31">
        <f t="shared" si="4"/>
        <v>117.24137931034481</v>
      </c>
      <c r="M26" s="30">
        <f t="shared" si="5"/>
        <v>25</v>
      </c>
      <c r="N26" s="43">
        <v>1</v>
      </c>
      <c r="O26" s="41">
        <v>10</v>
      </c>
      <c r="P26" s="32">
        <f t="shared" si="6"/>
        <v>1000</v>
      </c>
      <c r="Q26" s="33">
        <f t="shared" si="7"/>
        <v>9</v>
      </c>
      <c r="R26" s="207">
        <v>80</v>
      </c>
      <c r="S26" s="207">
        <v>77</v>
      </c>
      <c r="T26" s="32">
        <f t="shared" si="8"/>
        <v>96.25</v>
      </c>
      <c r="U26" s="30">
        <f t="shared" si="9"/>
        <v>-3</v>
      </c>
      <c r="V26" s="213">
        <v>3246</v>
      </c>
      <c r="W26" s="41">
        <v>1120</v>
      </c>
      <c r="X26" s="31">
        <f t="shared" si="10"/>
        <v>34.50400492914356</v>
      </c>
      <c r="Y26" s="30">
        <f t="shared" si="11"/>
        <v>-2126</v>
      </c>
      <c r="Z26" s="41">
        <v>548</v>
      </c>
      <c r="AA26" s="41">
        <v>430</v>
      </c>
      <c r="AB26" s="31">
        <f t="shared" si="12"/>
        <v>78.46715328467153</v>
      </c>
      <c r="AC26" s="30">
        <f t="shared" si="13"/>
        <v>-118</v>
      </c>
      <c r="AD26" s="209">
        <v>1759</v>
      </c>
      <c r="AE26" s="42">
        <v>498</v>
      </c>
      <c r="AF26" s="31">
        <f t="shared" si="14"/>
        <v>28.311540648095505</v>
      </c>
      <c r="AG26" s="30">
        <f t="shared" si="15"/>
        <v>-1261</v>
      </c>
      <c r="AH26" s="203">
        <v>66</v>
      </c>
      <c r="AI26" s="203">
        <v>94</v>
      </c>
      <c r="AJ26" s="32">
        <f t="shared" si="16"/>
        <v>142.42424242424244</v>
      </c>
      <c r="AK26" s="30">
        <f t="shared" si="17"/>
        <v>28</v>
      </c>
      <c r="AL26" s="212">
        <v>76</v>
      </c>
      <c r="AM26" s="211">
        <v>84</v>
      </c>
      <c r="AN26" s="38">
        <f t="shared" si="28"/>
        <v>110.5</v>
      </c>
      <c r="AO26" s="37">
        <f t="shared" si="18"/>
        <v>8</v>
      </c>
      <c r="AP26" s="44">
        <v>213</v>
      </c>
      <c r="AQ26" s="41">
        <v>182</v>
      </c>
      <c r="AR26" s="32">
        <f t="shared" si="19"/>
        <v>85.4</v>
      </c>
      <c r="AS26" s="30">
        <f t="shared" si="20"/>
        <v>-31</v>
      </c>
      <c r="AT26" s="41">
        <v>341</v>
      </c>
      <c r="AU26" s="41">
        <v>238</v>
      </c>
      <c r="AV26" s="32">
        <f t="shared" si="21"/>
        <v>69.79472140762464</v>
      </c>
      <c r="AW26" s="30">
        <f t="shared" si="22"/>
        <v>-103</v>
      </c>
      <c r="AX26" s="204">
        <v>299</v>
      </c>
      <c r="AY26" s="204">
        <v>218</v>
      </c>
      <c r="AZ26" s="32">
        <f t="shared" si="23"/>
        <v>72.90969899665552</v>
      </c>
      <c r="BA26" s="30">
        <f t="shared" si="24"/>
        <v>-81</v>
      </c>
      <c r="BB26" s="45">
        <v>2613.0742049469964</v>
      </c>
      <c r="BC26" s="41">
        <v>2977.9342723004693</v>
      </c>
      <c r="BD26" s="30">
        <f t="shared" si="25"/>
        <v>364.8600673534729</v>
      </c>
      <c r="BE26" s="41">
        <v>32</v>
      </c>
      <c r="BF26" s="41">
        <v>15</v>
      </c>
      <c r="BG26" s="32">
        <f t="shared" si="26"/>
        <v>46.9</v>
      </c>
      <c r="BH26" s="30">
        <f t="shared" si="27"/>
        <v>-17</v>
      </c>
      <c r="BI26" s="208">
        <v>80</v>
      </c>
      <c r="BJ26" s="40"/>
      <c r="BK26" s="40"/>
      <c r="BL26" s="40"/>
      <c r="BM26" s="40"/>
      <c r="BN26" s="14"/>
      <c r="BO26" s="14"/>
    </row>
    <row r="27" spans="1:67" s="20" customFormat="1" ht="21.75" customHeight="1">
      <c r="A27" s="202" t="s">
        <v>160</v>
      </c>
      <c r="B27" s="41">
        <v>903</v>
      </c>
      <c r="C27" s="42">
        <v>753</v>
      </c>
      <c r="D27" s="31">
        <f t="shared" si="0"/>
        <v>83.38870431893687</v>
      </c>
      <c r="E27" s="30">
        <f t="shared" si="1"/>
        <v>-150</v>
      </c>
      <c r="F27" s="204">
        <v>370</v>
      </c>
      <c r="G27" s="204">
        <v>312</v>
      </c>
      <c r="H27" s="31">
        <f t="shared" si="2"/>
        <v>84.32432432432432</v>
      </c>
      <c r="I27" s="30">
        <f t="shared" si="3"/>
        <v>-58</v>
      </c>
      <c r="J27" s="41">
        <v>402</v>
      </c>
      <c r="K27" s="41">
        <v>317</v>
      </c>
      <c r="L27" s="31">
        <f t="shared" si="4"/>
        <v>78.85572139303483</v>
      </c>
      <c r="M27" s="30">
        <f t="shared" si="5"/>
        <v>-85</v>
      </c>
      <c r="N27" s="43">
        <v>31</v>
      </c>
      <c r="O27" s="41">
        <v>50</v>
      </c>
      <c r="P27" s="32">
        <f t="shared" si="6"/>
        <v>161.29032258064515</v>
      </c>
      <c r="Q27" s="33">
        <f t="shared" si="7"/>
        <v>19</v>
      </c>
      <c r="R27" s="207">
        <v>162</v>
      </c>
      <c r="S27" s="207">
        <v>119</v>
      </c>
      <c r="T27" s="32">
        <f t="shared" si="8"/>
        <v>73.4567901234568</v>
      </c>
      <c r="U27" s="30">
        <f t="shared" si="9"/>
        <v>-43</v>
      </c>
      <c r="V27" s="213">
        <v>1448</v>
      </c>
      <c r="W27" s="41">
        <v>3224</v>
      </c>
      <c r="X27" s="31">
        <f t="shared" si="10"/>
        <v>222.65193370165747</v>
      </c>
      <c r="Y27" s="30">
        <f t="shared" si="11"/>
        <v>1776</v>
      </c>
      <c r="Z27" s="41">
        <v>835</v>
      </c>
      <c r="AA27" s="41">
        <v>711</v>
      </c>
      <c r="AB27" s="31">
        <f t="shared" si="12"/>
        <v>85.1497005988024</v>
      </c>
      <c r="AC27" s="30">
        <f t="shared" si="13"/>
        <v>-124</v>
      </c>
      <c r="AD27" s="209">
        <v>400</v>
      </c>
      <c r="AE27" s="42">
        <v>1514</v>
      </c>
      <c r="AF27" s="31">
        <f t="shared" si="14"/>
        <v>378.5</v>
      </c>
      <c r="AG27" s="30">
        <f t="shared" si="15"/>
        <v>1114</v>
      </c>
      <c r="AH27" s="203">
        <v>115</v>
      </c>
      <c r="AI27" s="203">
        <v>112</v>
      </c>
      <c r="AJ27" s="32">
        <f t="shared" si="16"/>
        <v>97.3913043478261</v>
      </c>
      <c r="AK27" s="30">
        <f t="shared" si="17"/>
        <v>-3</v>
      </c>
      <c r="AL27" s="212">
        <v>69</v>
      </c>
      <c r="AM27" s="211">
        <v>64</v>
      </c>
      <c r="AN27" s="38">
        <f t="shared" si="28"/>
        <v>92.8</v>
      </c>
      <c r="AO27" s="37">
        <f t="shared" si="18"/>
        <v>-5</v>
      </c>
      <c r="AP27" s="44">
        <v>434</v>
      </c>
      <c r="AQ27" s="41">
        <v>338</v>
      </c>
      <c r="AR27" s="32">
        <f t="shared" si="19"/>
        <v>77.9</v>
      </c>
      <c r="AS27" s="30">
        <f t="shared" si="20"/>
        <v>-96</v>
      </c>
      <c r="AT27" s="41">
        <v>379</v>
      </c>
      <c r="AU27" s="41">
        <v>326</v>
      </c>
      <c r="AV27" s="32">
        <f t="shared" si="21"/>
        <v>86.01583113456465</v>
      </c>
      <c r="AW27" s="30">
        <f t="shared" si="22"/>
        <v>-53</v>
      </c>
      <c r="AX27" s="204">
        <v>332</v>
      </c>
      <c r="AY27" s="204">
        <v>267</v>
      </c>
      <c r="AZ27" s="32">
        <f t="shared" si="23"/>
        <v>80.42168674698796</v>
      </c>
      <c r="BA27" s="30">
        <f t="shared" si="24"/>
        <v>-65</v>
      </c>
      <c r="BB27" s="45">
        <v>1941</v>
      </c>
      <c r="BC27" s="41">
        <v>2430.4054054054054</v>
      </c>
      <c r="BD27" s="30">
        <f t="shared" si="25"/>
        <v>489.4054054054054</v>
      </c>
      <c r="BE27" s="41">
        <v>20</v>
      </c>
      <c r="BF27" s="41">
        <v>31</v>
      </c>
      <c r="BG27" s="32">
        <f t="shared" si="26"/>
        <v>155</v>
      </c>
      <c r="BH27" s="30">
        <f t="shared" si="27"/>
        <v>11</v>
      </c>
      <c r="BI27" s="208">
        <v>15</v>
      </c>
      <c r="BJ27" s="40"/>
      <c r="BK27" s="40"/>
      <c r="BL27" s="40"/>
      <c r="BM27" s="40"/>
      <c r="BN27" s="14"/>
      <c r="BO27" s="14"/>
    </row>
    <row r="28" spans="1:67" s="20" customFormat="1" ht="21.75" customHeight="1">
      <c r="A28" s="202" t="s">
        <v>167</v>
      </c>
      <c r="B28" s="41">
        <v>1717</v>
      </c>
      <c r="C28" s="42">
        <v>1614</v>
      </c>
      <c r="D28" s="31">
        <f t="shared" si="0"/>
        <v>94.00116482236459</v>
      </c>
      <c r="E28" s="30">
        <f t="shared" si="1"/>
        <v>-103</v>
      </c>
      <c r="F28" s="204">
        <v>863</v>
      </c>
      <c r="G28" s="204">
        <v>909</v>
      </c>
      <c r="H28" s="31">
        <f t="shared" si="2"/>
        <v>105.33024333719582</v>
      </c>
      <c r="I28" s="30">
        <f t="shared" si="3"/>
        <v>46</v>
      </c>
      <c r="J28" s="41">
        <v>834</v>
      </c>
      <c r="K28" s="41">
        <v>846</v>
      </c>
      <c r="L28" s="31">
        <f t="shared" si="4"/>
        <v>101.43884892086331</v>
      </c>
      <c r="M28" s="30">
        <f t="shared" si="5"/>
        <v>12</v>
      </c>
      <c r="N28" s="43">
        <v>70</v>
      </c>
      <c r="O28" s="41">
        <v>217</v>
      </c>
      <c r="P28" s="32">
        <f t="shared" si="6"/>
        <v>310</v>
      </c>
      <c r="Q28" s="33">
        <f t="shared" si="7"/>
        <v>147</v>
      </c>
      <c r="R28" s="207">
        <v>324</v>
      </c>
      <c r="S28" s="207">
        <v>299</v>
      </c>
      <c r="T28" s="32">
        <f t="shared" si="8"/>
        <v>92.28395061728395</v>
      </c>
      <c r="U28" s="30">
        <f t="shared" si="9"/>
        <v>-25</v>
      </c>
      <c r="V28" s="213">
        <v>2994</v>
      </c>
      <c r="W28" s="41">
        <v>2998</v>
      </c>
      <c r="X28" s="31">
        <f t="shared" si="10"/>
        <v>100.13360053440215</v>
      </c>
      <c r="Y28" s="30">
        <f t="shared" si="11"/>
        <v>4</v>
      </c>
      <c r="Z28" s="41">
        <v>1656</v>
      </c>
      <c r="AA28" s="41">
        <v>1574</v>
      </c>
      <c r="AB28" s="31">
        <f t="shared" si="12"/>
        <v>95.04830917874396</v>
      </c>
      <c r="AC28" s="30">
        <f t="shared" si="13"/>
        <v>-82</v>
      </c>
      <c r="AD28" s="209">
        <v>917</v>
      </c>
      <c r="AE28" s="42">
        <v>1137</v>
      </c>
      <c r="AF28" s="31">
        <f t="shared" si="14"/>
        <v>123.99127589967284</v>
      </c>
      <c r="AG28" s="30">
        <f t="shared" si="15"/>
        <v>220</v>
      </c>
      <c r="AH28" s="203">
        <v>270</v>
      </c>
      <c r="AI28" s="203">
        <v>249</v>
      </c>
      <c r="AJ28" s="32">
        <f t="shared" si="16"/>
        <v>92.22222222222223</v>
      </c>
      <c r="AK28" s="30">
        <f t="shared" si="17"/>
        <v>-21</v>
      </c>
      <c r="AL28" s="212">
        <v>331</v>
      </c>
      <c r="AM28" s="211">
        <v>343</v>
      </c>
      <c r="AN28" s="38">
        <f t="shared" si="28"/>
        <v>103.6</v>
      </c>
      <c r="AO28" s="37">
        <f t="shared" si="18"/>
        <v>12</v>
      </c>
      <c r="AP28" s="44">
        <v>1320</v>
      </c>
      <c r="AQ28" s="41">
        <v>1531</v>
      </c>
      <c r="AR28" s="32">
        <f t="shared" si="19"/>
        <v>116</v>
      </c>
      <c r="AS28" s="30">
        <f t="shared" si="20"/>
        <v>211</v>
      </c>
      <c r="AT28" s="41">
        <v>613</v>
      </c>
      <c r="AU28" s="41">
        <v>757</v>
      </c>
      <c r="AV28" s="32">
        <f t="shared" si="21"/>
        <v>123.4910277324633</v>
      </c>
      <c r="AW28" s="30">
        <f t="shared" si="22"/>
        <v>144</v>
      </c>
      <c r="AX28" s="204">
        <v>496</v>
      </c>
      <c r="AY28" s="204">
        <v>610</v>
      </c>
      <c r="AZ28" s="32">
        <f t="shared" si="23"/>
        <v>122.98387096774192</v>
      </c>
      <c r="BA28" s="30">
        <f t="shared" si="24"/>
        <v>114</v>
      </c>
      <c r="BB28" s="45">
        <v>1946.886446886447</v>
      </c>
      <c r="BC28" s="41">
        <v>2464.781491002571</v>
      </c>
      <c r="BD28" s="30">
        <f t="shared" si="25"/>
        <v>517.8950441161239</v>
      </c>
      <c r="BE28" s="41">
        <v>194</v>
      </c>
      <c r="BF28" s="41">
        <v>299</v>
      </c>
      <c r="BG28" s="32">
        <f t="shared" si="26"/>
        <v>154.1</v>
      </c>
      <c r="BH28" s="30">
        <f t="shared" si="27"/>
        <v>105</v>
      </c>
      <c r="BI28" s="208">
        <v>11</v>
      </c>
      <c r="BJ28" s="40"/>
      <c r="BK28" s="40"/>
      <c r="BL28" s="40"/>
      <c r="BM28" s="40"/>
      <c r="BN28" s="14"/>
      <c r="BO28" s="14"/>
    </row>
    <row r="29" spans="1:67" s="20" customFormat="1" ht="21.75" customHeight="1">
      <c r="A29" s="202" t="s">
        <v>161</v>
      </c>
      <c r="B29" s="41">
        <v>519</v>
      </c>
      <c r="C29" s="42">
        <v>394</v>
      </c>
      <c r="D29" s="31">
        <f t="shared" si="0"/>
        <v>75.91522157996147</v>
      </c>
      <c r="E29" s="30">
        <f t="shared" si="1"/>
        <v>-125</v>
      </c>
      <c r="F29" s="204">
        <v>235</v>
      </c>
      <c r="G29" s="204">
        <v>159</v>
      </c>
      <c r="H29" s="31">
        <f t="shared" si="2"/>
        <v>67.65957446808511</v>
      </c>
      <c r="I29" s="30">
        <f t="shared" si="3"/>
        <v>-76</v>
      </c>
      <c r="J29" s="41">
        <v>138</v>
      </c>
      <c r="K29" s="41">
        <v>116</v>
      </c>
      <c r="L29" s="31">
        <f t="shared" si="4"/>
        <v>84.05797101449275</v>
      </c>
      <c r="M29" s="30">
        <f t="shared" si="5"/>
        <v>-22</v>
      </c>
      <c r="N29" s="43">
        <v>6</v>
      </c>
      <c r="O29" s="41">
        <v>5</v>
      </c>
      <c r="P29" s="32">
        <f t="shared" si="6"/>
        <v>83.33333333333334</v>
      </c>
      <c r="Q29" s="33">
        <f t="shared" si="7"/>
        <v>-1</v>
      </c>
      <c r="R29" s="207">
        <v>52</v>
      </c>
      <c r="S29" s="207">
        <v>58</v>
      </c>
      <c r="T29" s="32">
        <f t="shared" si="8"/>
        <v>111.53846153846155</v>
      </c>
      <c r="U29" s="30">
        <f t="shared" si="9"/>
        <v>6</v>
      </c>
      <c r="V29" s="213">
        <v>616</v>
      </c>
      <c r="W29" s="41">
        <v>615</v>
      </c>
      <c r="X29" s="31">
        <f t="shared" si="10"/>
        <v>99.83766233766234</v>
      </c>
      <c r="Y29" s="30">
        <f t="shared" si="11"/>
        <v>-1</v>
      </c>
      <c r="Z29" s="41">
        <v>454</v>
      </c>
      <c r="AA29" s="41">
        <v>358</v>
      </c>
      <c r="AB29" s="31">
        <f t="shared" si="12"/>
        <v>78.8546255506608</v>
      </c>
      <c r="AC29" s="30">
        <f t="shared" si="13"/>
        <v>-96</v>
      </c>
      <c r="AD29" s="209">
        <v>138</v>
      </c>
      <c r="AE29" s="42">
        <v>151</v>
      </c>
      <c r="AF29" s="31">
        <f t="shared" si="14"/>
        <v>109.42028985507247</v>
      </c>
      <c r="AG29" s="30">
        <f t="shared" si="15"/>
        <v>13</v>
      </c>
      <c r="AH29" s="203">
        <v>102</v>
      </c>
      <c r="AI29" s="203">
        <v>102</v>
      </c>
      <c r="AJ29" s="32">
        <f t="shared" si="16"/>
        <v>100</v>
      </c>
      <c r="AK29" s="30">
        <f t="shared" si="17"/>
        <v>0</v>
      </c>
      <c r="AL29" s="212">
        <v>65</v>
      </c>
      <c r="AM29" s="211">
        <v>78</v>
      </c>
      <c r="AN29" s="38">
        <f t="shared" si="28"/>
        <v>120</v>
      </c>
      <c r="AO29" s="37">
        <f t="shared" si="18"/>
        <v>13</v>
      </c>
      <c r="AP29" s="44">
        <v>189</v>
      </c>
      <c r="AQ29" s="41">
        <v>200</v>
      </c>
      <c r="AR29" s="32">
        <f t="shared" si="19"/>
        <v>105.8</v>
      </c>
      <c r="AS29" s="30">
        <f t="shared" si="20"/>
        <v>11</v>
      </c>
      <c r="AT29" s="41">
        <v>255</v>
      </c>
      <c r="AU29" s="41">
        <v>178</v>
      </c>
      <c r="AV29" s="32">
        <f t="shared" si="21"/>
        <v>69.80392156862744</v>
      </c>
      <c r="AW29" s="30">
        <f t="shared" si="22"/>
        <v>-77</v>
      </c>
      <c r="AX29" s="204">
        <v>208</v>
      </c>
      <c r="AY29" s="204">
        <v>151</v>
      </c>
      <c r="AZ29" s="32">
        <f t="shared" si="23"/>
        <v>72.59615384615384</v>
      </c>
      <c r="BA29" s="30">
        <f t="shared" si="24"/>
        <v>-57</v>
      </c>
      <c r="BB29" s="45">
        <v>2041.517857142857</v>
      </c>
      <c r="BC29" s="41">
        <v>2629.3706293706296</v>
      </c>
      <c r="BD29" s="30">
        <f t="shared" si="25"/>
        <v>587.8527722277724</v>
      </c>
      <c r="BE29" s="41">
        <v>12</v>
      </c>
      <c r="BF29" s="41">
        <v>35</v>
      </c>
      <c r="BG29" s="32">
        <f t="shared" si="26"/>
        <v>291.7</v>
      </c>
      <c r="BH29" s="30">
        <f t="shared" si="27"/>
        <v>23</v>
      </c>
      <c r="BI29" s="208">
        <v>17</v>
      </c>
      <c r="BJ29" s="40"/>
      <c r="BK29" s="40"/>
      <c r="BL29" s="40"/>
      <c r="BM29" s="40"/>
      <c r="BN29" s="14"/>
      <c r="BO29" s="14"/>
    </row>
    <row r="30" spans="1:67" s="20" customFormat="1" ht="21.75" customHeight="1">
      <c r="A30" s="202" t="s">
        <v>168</v>
      </c>
      <c r="B30" s="41">
        <v>2262</v>
      </c>
      <c r="C30" s="42">
        <v>1827</v>
      </c>
      <c r="D30" s="31">
        <f t="shared" si="0"/>
        <v>80.76923076923077</v>
      </c>
      <c r="E30" s="30">
        <f t="shared" si="1"/>
        <v>-435</v>
      </c>
      <c r="F30" s="204">
        <v>934</v>
      </c>
      <c r="G30" s="204">
        <v>814</v>
      </c>
      <c r="H30" s="31">
        <f t="shared" si="2"/>
        <v>87.15203426124198</v>
      </c>
      <c r="I30" s="30">
        <f t="shared" si="3"/>
        <v>-120</v>
      </c>
      <c r="J30" s="41">
        <v>997</v>
      </c>
      <c r="K30" s="41">
        <v>1204</v>
      </c>
      <c r="L30" s="31">
        <f t="shared" si="4"/>
        <v>120.76228686058175</v>
      </c>
      <c r="M30" s="30">
        <f t="shared" si="5"/>
        <v>207</v>
      </c>
      <c r="N30" s="43">
        <v>534</v>
      </c>
      <c r="O30" s="41">
        <v>905</v>
      </c>
      <c r="P30" s="32">
        <f t="shared" si="6"/>
        <v>169.4756554307116</v>
      </c>
      <c r="Q30" s="33">
        <f t="shared" si="7"/>
        <v>371</v>
      </c>
      <c r="R30" s="207">
        <v>368</v>
      </c>
      <c r="S30" s="207">
        <v>148</v>
      </c>
      <c r="T30" s="32">
        <f t="shared" si="8"/>
        <v>40.21739130434783</v>
      </c>
      <c r="U30" s="30">
        <f t="shared" si="9"/>
        <v>-220</v>
      </c>
      <c r="V30" s="213">
        <v>4665</v>
      </c>
      <c r="W30" s="41">
        <v>5679</v>
      </c>
      <c r="X30" s="31">
        <f t="shared" si="10"/>
        <v>121.73633440514469</v>
      </c>
      <c r="Y30" s="30">
        <f t="shared" si="11"/>
        <v>1014</v>
      </c>
      <c r="Z30" s="41">
        <v>2147</v>
      </c>
      <c r="AA30" s="41">
        <v>1742</v>
      </c>
      <c r="AB30" s="31">
        <f t="shared" si="12"/>
        <v>81.13646949231486</v>
      </c>
      <c r="AC30" s="30">
        <f t="shared" si="13"/>
        <v>-405</v>
      </c>
      <c r="AD30" s="209">
        <v>1805</v>
      </c>
      <c r="AE30" s="42">
        <v>2980</v>
      </c>
      <c r="AF30" s="31">
        <f t="shared" si="14"/>
        <v>165.09695290858727</v>
      </c>
      <c r="AG30" s="30">
        <f t="shared" si="15"/>
        <v>1175</v>
      </c>
      <c r="AH30" s="203">
        <v>117</v>
      </c>
      <c r="AI30" s="203">
        <v>84</v>
      </c>
      <c r="AJ30" s="32">
        <f t="shared" si="16"/>
        <v>71.7948717948718</v>
      </c>
      <c r="AK30" s="30">
        <f t="shared" si="17"/>
        <v>-33</v>
      </c>
      <c r="AL30" s="212">
        <v>397</v>
      </c>
      <c r="AM30" s="211">
        <v>521</v>
      </c>
      <c r="AN30" s="38">
        <f t="shared" si="28"/>
        <v>131.2</v>
      </c>
      <c r="AO30" s="37">
        <f t="shared" si="18"/>
        <v>124</v>
      </c>
      <c r="AP30" s="44">
        <v>1165</v>
      </c>
      <c r="AQ30" s="41">
        <v>1477</v>
      </c>
      <c r="AR30" s="32">
        <f t="shared" si="19"/>
        <v>126.8</v>
      </c>
      <c r="AS30" s="30">
        <f t="shared" si="20"/>
        <v>312</v>
      </c>
      <c r="AT30" s="41">
        <v>1194</v>
      </c>
      <c r="AU30" s="41">
        <v>1036</v>
      </c>
      <c r="AV30" s="32">
        <f t="shared" si="21"/>
        <v>86.76716917922947</v>
      </c>
      <c r="AW30" s="30">
        <f t="shared" si="22"/>
        <v>-158</v>
      </c>
      <c r="AX30" s="204">
        <v>994</v>
      </c>
      <c r="AY30" s="204">
        <v>894</v>
      </c>
      <c r="AZ30" s="32">
        <f t="shared" si="23"/>
        <v>89.93963782696177</v>
      </c>
      <c r="BA30" s="30">
        <f t="shared" si="24"/>
        <v>-100</v>
      </c>
      <c r="BB30" s="45">
        <v>1637.766624843162</v>
      </c>
      <c r="BC30" s="41">
        <v>2220</v>
      </c>
      <c r="BD30" s="30">
        <f t="shared" si="25"/>
        <v>582.2333751568381</v>
      </c>
      <c r="BE30" s="41">
        <v>176</v>
      </c>
      <c r="BF30" s="41">
        <v>183</v>
      </c>
      <c r="BG30" s="32" t="s">
        <v>39</v>
      </c>
      <c r="BH30" s="30">
        <f t="shared" si="27"/>
        <v>7</v>
      </c>
      <c r="BI30" s="208">
        <v>466</v>
      </c>
      <c r="BJ30" s="40"/>
      <c r="BK30" s="40"/>
      <c r="BL30" s="40"/>
      <c r="BM30" s="40"/>
      <c r="BN30" s="14"/>
      <c r="BO30" s="14"/>
    </row>
    <row r="31" spans="1:67" s="47" customFormat="1" ht="21.75" customHeight="1">
      <c r="A31" s="202" t="s">
        <v>162</v>
      </c>
      <c r="B31" s="41">
        <v>1005</v>
      </c>
      <c r="C31" s="42">
        <v>797</v>
      </c>
      <c r="D31" s="31">
        <f t="shared" si="0"/>
        <v>79.30348258706468</v>
      </c>
      <c r="E31" s="30">
        <f t="shared" si="1"/>
        <v>-208</v>
      </c>
      <c r="F31" s="204">
        <v>389</v>
      </c>
      <c r="G31" s="204">
        <v>320</v>
      </c>
      <c r="H31" s="31">
        <f t="shared" si="2"/>
        <v>82.26221079691517</v>
      </c>
      <c r="I31" s="30">
        <f t="shared" si="3"/>
        <v>-69</v>
      </c>
      <c r="J31" s="41">
        <v>263</v>
      </c>
      <c r="K31" s="41">
        <v>255</v>
      </c>
      <c r="L31" s="31">
        <f t="shared" si="4"/>
        <v>96.95817490494296</v>
      </c>
      <c r="M31" s="30">
        <f t="shared" si="5"/>
        <v>-8</v>
      </c>
      <c r="N31" s="43">
        <v>102</v>
      </c>
      <c r="O31" s="41">
        <v>141</v>
      </c>
      <c r="P31" s="32">
        <f t="shared" si="6"/>
        <v>138.23529411764704</v>
      </c>
      <c r="Q31" s="33">
        <f t="shared" si="7"/>
        <v>39</v>
      </c>
      <c r="R31" s="207">
        <v>42</v>
      </c>
      <c r="S31" s="207">
        <v>20</v>
      </c>
      <c r="T31" s="32">
        <f t="shared" si="8"/>
        <v>47.61904761904761</v>
      </c>
      <c r="U31" s="30">
        <f t="shared" si="9"/>
        <v>-22</v>
      </c>
      <c r="V31" s="213">
        <v>1692</v>
      </c>
      <c r="W31" s="41">
        <v>1576</v>
      </c>
      <c r="X31" s="31">
        <f t="shared" si="10"/>
        <v>93.14420803782507</v>
      </c>
      <c r="Y31" s="30">
        <f t="shared" si="11"/>
        <v>-116</v>
      </c>
      <c r="Z31" s="41">
        <v>949</v>
      </c>
      <c r="AA31" s="41">
        <v>756</v>
      </c>
      <c r="AB31" s="31">
        <f t="shared" si="12"/>
        <v>79.66280295047419</v>
      </c>
      <c r="AC31" s="30">
        <f t="shared" si="13"/>
        <v>-193</v>
      </c>
      <c r="AD31" s="209">
        <v>554</v>
      </c>
      <c r="AE31" s="42">
        <v>501</v>
      </c>
      <c r="AF31" s="31">
        <f t="shared" si="14"/>
        <v>90.43321299638988</v>
      </c>
      <c r="AG31" s="30">
        <f t="shared" si="15"/>
        <v>-53</v>
      </c>
      <c r="AH31" s="203">
        <v>33</v>
      </c>
      <c r="AI31" s="203">
        <v>10</v>
      </c>
      <c r="AJ31" s="32">
        <f t="shared" si="16"/>
        <v>30.303030303030305</v>
      </c>
      <c r="AK31" s="30">
        <f t="shared" si="17"/>
        <v>-23</v>
      </c>
      <c r="AL31" s="212">
        <v>88</v>
      </c>
      <c r="AM31" s="211">
        <v>62</v>
      </c>
      <c r="AN31" s="38">
        <f t="shared" si="28"/>
        <v>70.5</v>
      </c>
      <c r="AO31" s="37">
        <f t="shared" si="18"/>
        <v>-26</v>
      </c>
      <c r="AP31" s="44">
        <v>273</v>
      </c>
      <c r="AQ31" s="41">
        <v>283</v>
      </c>
      <c r="AR31" s="32">
        <f t="shared" si="19"/>
        <v>103.7</v>
      </c>
      <c r="AS31" s="30">
        <f t="shared" si="20"/>
        <v>10</v>
      </c>
      <c r="AT31" s="41">
        <v>555</v>
      </c>
      <c r="AU31" s="41">
        <v>472</v>
      </c>
      <c r="AV31" s="32">
        <f t="shared" si="21"/>
        <v>85.04504504504504</v>
      </c>
      <c r="AW31" s="30">
        <f t="shared" si="22"/>
        <v>-83</v>
      </c>
      <c r="AX31" s="204">
        <v>428</v>
      </c>
      <c r="AY31" s="204">
        <v>339</v>
      </c>
      <c r="AZ31" s="32">
        <f t="shared" si="23"/>
        <v>79.2056074766355</v>
      </c>
      <c r="BA31" s="30">
        <f t="shared" si="24"/>
        <v>-89</v>
      </c>
      <c r="BB31" s="45">
        <v>1711.6630669546437</v>
      </c>
      <c r="BC31" s="41">
        <v>2068.0851063829787</v>
      </c>
      <c r="BD31" s="30">
        <f t="shared" si="25"/>
        <v>356.422039428335</v>
      </c>
      <c r="BE31" s="41">
        <v>37</v>
      </c>
      <c r="BF31" s="41">
        <v>40</v>
      </c>
      <c r="BG31" s="32">
        <f t="shared" si="26"/>
        <v>108.1</v>
      </c>
      <c r="BH31" s="30">
        <f t="shared" si="27"/>
        <v>3</v>
      </c>
      <c r="BI31" s="208">
        <v>47</v>
      </c>
      <c r="BJ31" s="40"/>
      <c r="BK31" s="40"/>
      <c r="BL31" s="40"/>
      <c r="BM31" s="40"/>
      <c r="BN31" s="14"/>
      <c r="BO31" s="14"/>
    </row>
    <row r="32" spans="1:67" s="20" customFormat="1" ht="21.75" customHeight="1">
      <c r="A32" s="202" t="s">
        <v>163</v>
      </c>
      <c r="B32" s="41">
        <v>1817</v>
      </c>
      <c r="C32" s="42">
        <v>1541</v>
      </c>
      <c r="D32" s="31">
        <f t="shared" si="0"/>
        <v>84.81012658227847</v>
      </c>
      <c r="E32" s="30">
        <f t="shared" si="1"/>
        <v>-276</v>
      </c>
      <c r="F32" s="204">
        <v>869</v>
      </c>
      <c r="G32" s="204">
        <v>768</v>
      </c>
      <c r="H32" s="31">
        <f t="shared" si="2"/>
        <v>88.37744533947065</v>
      </c>
      <c r="I32" s="30">
        <f t="shared" si="3"/>
        <v>-101</v>
      </c>
      <c r="J32" s="41">
        <v>1213</v>
      </c>
      <c r="K32" s="41">
        <v>1376</v>
      </c>
      <c r="L32" s="31">
        <f t="shared" si="4"/>
        <v>113.43775762572135</v>
      </c>
      <c r="M32" s="30">
        <f t="shared" si="5"/>
        <v>163</v>
      </c>
      <c r="N32" s="43">
        <v>681</v>
      </c>
      <c r="O32" s="41">
        <v>1020</v>
      </c>
      <c r="P32" s="32">
        <f t="shared" si="6"/>
        <v>149.7797356828194</v>
      </c>
      <c r="Q32" s="33">
        <f t="shared" si="7"/>
        <v>339</v>
      </c>
      <c r="R32" s="203">
        <v>367</v>
      </c>
      <c r="S32" s="203">
        <v>198</v>
      </c>
      <c r="T32" s="32">
        <f t="shared" si="8"/>
        <v>53.950953678474114</v>
      </c>
      <c r="U32" s="30">
        <f t="shared" si="9"/>
        <v>-169</v>
      </c>
      <c r="V32" s="213">
        <v>7615</v>
      </c>
      <c r="W32" s="41">
        <v>5990</v>
      </c>
      <c r="X32" s="31">
        <f t="shared" si="10"/>
        <v>78.66053841103086</v>
      </c>
      <c r="Y32" s="30">
        <f t="shared" si="11"/>
        <v>-1625</v>
      </c>
      <c r="Z32" s="41">
        <v>1676</v>
      </c>
      <c r="AA32" s="41">
        <v>1496</v>
      </c>
      <c r="AB32" s="31">
        <f t="shared" si="12"/>
        <v>89.26014319809069</v>
      </c>
      <c r="AC32" s="30">
        <f t="shared" si="13"/>
        <v>-180</v>
      </c>
      <c r="AD32" s="209">
        <v>4086</v>
      </c>
      <c r="AE32" s="42">
        <v>2535</v>
      </c>
      <c r="AF32" s="31">
        <f t="shared" si="14"/>
        <v>62.04111600587372</v>
      </c>
      <c r="AG32" s="30">
        <f t="shared" si="15"/>
        <v>-1551</v>
      </c>
      <c r="AH32" s="203">
        <v>103</v>
      </c>
      <c r="AI32" s="203">
        <v>126</v>
      </c>
      <c r="AJ32" s="32">
        <f t="shared" si="16"/>
        <v>122.33009708737863</v>
      </c>
      <c r="AK32" s="30">
        <f t="shared" si="17"/>
        <v>23</v>
      </c>
      <c r="AL32" s="212">
        <v>705</v>
      </c>
      <c r="AM32" s="211">
        <v>761</v>
      </c>
      <c r="AN32" s="38">
        <f t="shared" si="28"/>
        <v>107.9</v>
      </c>
      <c r="AO32" s="37">
        <f t="shared" si="18"/>
        <v>56</v>
      </c>
      <c r="AP32" s="44">
        <v>2920</v>
      </c>
      <c r="AQ32" s="41">
        <v>4268</v>
      </c>
      <c r="AR32" s="32">
        <f t="shared" si="19"/>
        <v>146.2</v>
      </c>
      <c r="AS32" s="30">
        <f t="shared" si="20"/>
        <v>1348</v>
      </c>
      <c r="AT32" s="41">
        <v>834</v>
      </c>
      <c r="AU32" s="41">
        <v>815</v>
      </c>
      <c r="AV32" s="32">
        <f t="shared" si="21"/>
        <v>97.72182254196643</v>
      </c>
      <c r="AW32" s="30">
        <f t="shared" si="22"/>
        <v>-19</v>
      </c>
      <c r="AX32" s="204">
        <v>672</v>
      </c>
      <c r="AY32" s="204">
        <v>669</v>
      </c>
      <c r="AZ32" s="32">
        <f t="shared" si="23"/>
        <v>99.55357142857143</v>
      </c>
      <c r="BA32" s="30">
        <f t="shared" si="24"/>
        <v>-3</v>
      </c>
      <c r="BB32" s="45">
        <v>2877.455048409405</v>
      </c>
      <c r="BC32" s="41">
        <v>3628.5081240768095</v>
      </c>
      <c r="BD32" s="30">
        <f t="shared" si="25"/>
        <v>751.0530756674043</v>
      </c>
      <c r="BE32" s="41">
        <v>800</v>
      </c>
      <c r="BF32" s="41">
        <v>1002</v>
      </c>
      <c r="BG32" s="32">
        <f t="shared" si="26"/>
        <v>125.3</v>
      </c>
      <c r="BH32" s="30">
        <f t="shared" si="27"/>
        <v>202</v>
      </c>
      <c r="BI32" s="208">
        <v>85</v>
      </c>
      <c r="BJ32" s="40"/>
      <c r="BK32" s="40"/>
      <c r="BL32" s="40"/>
      <c r="BM32" s="40"/>
      <c r="BN32" s="14"/>
      <c r="BO32" s="14"/>
    </row>
    <row r="33" spans="5:64" s="48" customFormat="1" ht="15.75"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AP33" s="50"/>
      <c r="AQ33" s="50"/>
      <c r="AR33" s="50"/>
      <c r="AS33" s="51"/>
      <c r="BA33" s="52"/>
      <c r="BB33" s="52"/>
      <c r="BC33" s="52"/>
      <c r="BK33" s="40"/>
      <c r="BL33" s="40"/>
    </row>
    <row r="34" spans="5:55" s="48" customFormat="1" ht="12.75"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AP34" s="50"/>
      <c r="AQ34" s="50"/>
      <c r="AR34" s="50"/>
      <c r="AS34" s="51"/>
      <c r="BA34" s="52"/>
      <c r="BB34" s="52"/>
      <c r="BC34" s="52"/>
    </row>
    <row r="35" spans="5:55" s="48" customFormat="1" ht="12.75"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AP35" s="50"/>
      <c r="AQ35" s="50"/>
      <c r="AR35" s="50"/>
      <c r="AS35" s="51"/>
      <c r="BA35" s="52"/>
      <c r="BB35" s="52"/>
      <c r="BC35" s="52"/>
    </row>
    <row r="36" spans="5:55" s="48" customFormat="1" ht="12.75"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AS36" s="52"/>
      <c r="BA36" s="52"/>
      <c r="BB36" s="52"/>
      <c r="BC36" s="52"/>
    </row>
    <row r="37" spans="5:55" s="48" customFormat="1" ht="12.75"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BA37" s="52"/>
      <c r="BB37" s="52"/>
      <c r="BC37" s="52"/>
    </row>
    <row r="38" spans="5:17" s="48" customFormat="1" ht="12.75"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5:17" s="48" customFormat="1" ht="12.75"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5:17" s="48" customFormat="1" ht="12.75"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="48" customFormat="1" ht="12.75"/>
    <row r="42" s="48" customFormat="1" ht="12.75"/>
    <row r="43" s="48" customFormat="1" ht="12.75"/>
    <row r="44" s="48" customFormat="1" ht="12.75"/>
    <row r="45" s="48" customFormat="1" ht="12.75"/>
    <row r="46" s="48" customFormat="1" ht="12.75"/>
    <row r="47" s="48" customFormat="1" ht="12.75"/>
    <row r="48" s="48" customFormat="1" ht="12.75"/>
    <row r="49" s="48" customFormat="1" ht="12.75"/>
    <row r="50" s="48" customFormat="1" ht="12.75"/>
    <row r="51" s="48" customFormat="1" ht="12.75"/>
    <row r="52" s="48" customFormat="1" ht="12.75"/>
    <row r="53" s="48" customFormat="1" ht="12.75"/>
    <row r="54" s="48" customFormat="1" ht="12.75"/>
    <row r="55" s="48" customFormat="1" ht="12.75"/>
    <row r="56" s="48" customFormat="1" ht="12.75"/>
    <row r="57" s="48" customFormat="1" ht="12.75"/>
    <row r="58" s="48" customFormat="1" ht="12.75"/>
    <row r="59" s="48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</sheetData>
  <sheetProtection/>
  <mergeCells count="64">
    <mergeCell ref="A3:A7"/>
    <mergeCell ref="B3:E5"/>
    <mergeCell ref="F3:I5"/>
    <mergeCell ref="J3:M5"/>
    <mergeCell ref="B6:B7"/>
    <mergeCell ref="C6:C7"/>
    <mergeCell ref="K6:K7"/>
    <mergeCell ref="D6:E6"/>
    <mergeCell ref="G6:G7"/>
    <mergeCell ref="H6:I6"/>
    <mergeCell ref="T6:U6"/>
    <mergeCell ref="V3:Y5"/>
    <mergeCell ref="W6:W7"/>
    <mergeCell ref="B1:U1"/>
    <mergeCell ref="B2:U2"/>
    <mergeCell ref="R3:U5"/>
    <mergeCell ref="N3:Q5"/>
    <mergeCell ref="R6:R7"/>
    <mergeCell ref="S6:S7"/>
    <mergeCell ref="F6:F7"/>
    <mergeCell ref="J6:J7"/>
    <mergeCell ref="L6:M6"/>
    <mergeCell ref="N6:N7"/>
    <mergeCell ref="O6:O7"/>
    <mergeCell ref="P6:Q6"/>
    <mergeCell ref="BE3:BI5"/>
    <mergeCell ref="AL3:AO5"/>
    <mergeCell ref="AP3:AS5"/>
    <mergeCell ref="AT3:AW5"/>
    <mergeCell ref="AX3:BA5"/>
    <mergeCell ref="BB3:BD5"/>
    <mergeCell ref="AF6:AG6"/>
    <mergeCell ref="AH3:AK5"/>
    <mergeCell ref="X6:Y6"/>
    <mergeCell ref="Z3:AG3"/>
    <mergeCell ref="AD4:AG5"/>
    <mergeCell ref="AM6:AM7"/>
    <mergeCell ref="AN6:AO6"/>
    <mergeCell ref="Z6:Z7"/>
    <mergeCell ref="AA6:AA7"/>
    <mergeCell ref="AB6:AC6"/>
    <mergeCell ref="Z4:AC5"/>
    <mergeCell ref="AP6:AQ6"/>
    <mergeCell ref="V6:V7"/>
    <mergeCell ref="AH6:AH7"/>
    <mergeCell ref="AI6:AI7"/>
    <mergeCell ref="AJ6:AK6"/>
    <mergeCell ref="AL6:AL7"/>
    <mergeCell ref="AD6:AD7"/>
    <mergeCell ref="AE6:AE7"/>
    <mergeCell ref="AY6:AY7"/>
    <mergeCell ref="AZ6:BA6"/>
    <mergeCell ref="BB6:BB7"/>
    <mergeCell ref="AR6:AS6"/>
    <mergeCell ref="AT6:AT7"/>
    <mergeCell ref="AU6:AU7"/>
    <mergeCell ref="AV6:AW6"/>
    <mergeCell ref="AX6:AX7"/>
    <mergeCell ref="BI6:BI7"/>
    <mergeCell ref="BC6:BC7"/>
    <mergeCell ref="BD6:BD7"/>
    <mergeCell ref="BE6:BE7"/>
    <mergeCell ref="BF6:BF7"/>
    <mergeCell ref="BG6:BH6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71" r:id="rId1"/>
  <colBreaks count="2" manualBreakCount="2">
    <brk id="21" max="33" man="1"/>
    <brk id="4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ocz140</cp:lastModifiedBy>
  <cp:lastPrinted>2017-11-29T12:20:11Z</cp:lastPrinted>
  <dcterms:created xsi:type="dcterms:W3CDTF">2017-11-17T08:56:41Z</dcterms:created>
  <dcterms:modified xsi:type="dcterms:W3CDTF">2018-06-13T07:42:12Z</dcterms:modified>
  <cp:category/>
  <cp:version/>
  <cp:contentType/>
  <cp:contentStatus/>
</cp:coreProperties>
</file>