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000" windowHeight="12285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 '!$A$1:$BL$32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<sst xmlns="http://schemas.openxmlformats.org/spreadsheetml/2006/main" count="275" uniqueCount="205">
  <si>
    <t>Показник</t>
  </si>
  <si>
    <t>зміна значення</t>
  </si>
  <si>
    <t>%</t>
  </si>
  <si>
    <t xml:space="preserve"> 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</si>
  <si>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</si>
  <si>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</si>
  <si>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</si>
  <si>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</si>
  <si>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</si>
  <si>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</si>
  <si>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</si>
  <si>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</si>
  <si>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</si>
  <si>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</si>
  <si>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</si>
  <si>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</si>
  <si>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</si>
  <si>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</si>
  <si>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</si>
  <si>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</si>
  <si>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</si>
  <si>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</si>
  <si>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</si>
  <si>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</si>
  <si>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</si>
  <si>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</si>
  <si>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</si>
  <si>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</si>
  <si>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</si>
  <si>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</si>
  <si>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</si>
  <si>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</si>
  <si>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</si>
  <si>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</si>
  <si>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</si>
  <si>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у 2,3 р.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</si>
  <si>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</si>
  <si>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</si>
  <si>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</si>
  <si>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</si>
  <si>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</si>
  <si>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</si>
  <si>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</si>
  <si>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</si>
  <si>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</si>
  <si>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</si>
  <si>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</si>
  <si>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</si>
  <si>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</si>
  <si>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</si>
  <si>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</si>
  <si>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</si>
  <si>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</si>
  <si>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</si>
  <si>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</si>
  <si>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</si>
  <si>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</si>
  <si>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</si>
  <si>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</si>
  <si>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</si>
  <si>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</si>
  <si>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</si>
  <si>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</si>
  <si>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</si>
  <si>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</si>
  <si>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</si>
  <si>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</si>
  <si>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</si>
  <si>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</si>
  <si>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</si>
  <si>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</si>
  <si>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</si>
  <si>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</si>
  <si>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</si>
  <si>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</si>
  <si>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</si>
  <si>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</si>
  <si>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</si>
  <si>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</si>
  <si>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</si>
  <si>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</si>
  <si>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</si>
  <si>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</si>
  <si>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</si>
  <si>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</si>
  <si>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</si>
  <si>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</si>
  <si>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</si>
  <si>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</si>
  <si>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</si>
  <si>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</si>
  <si>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</si>
  <si>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</si>
  <si>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</si>
  <si>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</si>
  <si>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</si>
  <si>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</si>
  <si>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</si>
  <si>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</si>
  <si>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</si>
  <si>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</si>
  <si>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</si>
  <si>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Область</t>
  </si>
  <si>
    <t>Білогірський р-н</t>
  </si>
  <si>
    <t>Віньковецький р-н</t>
  </si>
  <si>
    <t>Волочиський р-н</t>
  </si>
  <si>
    <t>Городоцький р-н</t>
  </si>
  <si>
    <t>Деражнянський р-н</t>
  </si>
  <si>
    <t>Дунаєвецький р-н</t>
  </si>
  <si>
    <t>Ізяславський р-н</t>
  </si>
  <si>
    <t>Кам.Подільський р-н</t>
  </si>
  <si>
    <t>Красилівський р-н</t>
  </si>
  <si>
    <t>Летичівський р-н</t>
  </si>
  <si>
    <t>Новоушицький р-н</t>
  </si>
  <si>
    <t>Полонський р-н</t>
  </si>
  <si>
    <t>Славутський р-н,м.</t>
  </si>
  <si>
    <t xml:space="preserve">Старокостянтинівський р-н,м. </t>
  </si>
  <si>
    <t>Старосинявський р-н</t>
  </si>
  <si>
    <t>Теофіпольський р-н</t>
  </si>
  <si>
    <t>Хмельницький р-н</t>
  </si>
  <si>
    <t>Чемеровецький р-н</t>
  </si>
  <si>
    <t>Шепетівський р-н,м.</t>
  </si>
  <si>
    <t>Ярмолинецький р-н</t>
  </si>
  <si>
    <t>м.Кам.-Подільський</t>
  </si>
  <si>
    <t>м.Нетішин</t>
  </si>
  <si>
    <t>м.Хмельницький</t>
  </si>
  <si>
    <t>Діяльність обласної служби зайнятості</t>
  </si>
  <si>
    <t>Мали статус безробітного, осіб</t>
  </si>
  <si>
    <t>Кількість вакансій по формі 3-ПН, одиниць</t>
  </si>
  <si>
    <t>Інформація про вакансії, отримані з інших джерел,  одиниць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</si>
  <si>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</si>
  <si>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</si>
  <si>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</si>
  <si>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</si>
  <si>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</si>
  <si>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</si>
  <si>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</si>
  <si>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</si>
  <si>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</si>
  <si>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</si>
  <si>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</si>
  <si>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</si>
  <si>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Старосинявський</t>
  </si>
  <si>
    <t>Теофіпольський</t>
  </si>
  <si>
    <t>рц.Хмельницький</t>
  </si>
  <si>
    <t>Чемеровецький</t>
  </si>
  <si>
    <t>Ярмолинецький</t>
  </si>
  <si>
    <t>мц.Нетішинський</t>
  </si>
  <si>
    <t>мц.Хмельницький</t>
  </si>
  <si>
    <t>Надання послуг Хмельницькою обласною службою зайнятості</t>
  </si>
  <si>
    <t>рц.Кам.-Подільський</t>
  </si>
  <si>
    <t>Старокостянтинівський</t>
  </si>
  <si>
    <t>мрц.Шепетівський</t>
  </si>
  <si>
    <t>мц.Кам.-Подільський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</si>
  <si>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</si>
  <si>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t xml:space="preserve">За даними Державної служби статистики України </t>
  </si>
  <si>
    <t xml:space="preserve">  2017 р.</t>
  </si>
  <si>
    <t xml:space="preserve"> 2018 р.</t>
  </si>
  <si>
    <t xml:space="preserve"> + (-)                       осіб</t>
  </si>
  <si>
    <t xml:space="preserve"> + (-)                            осіб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</si>
  <si>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</si>
  <si>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</si>
  <si>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</si>
  <si>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 особи</t>
  </si>
  <si>
    <t xml:space="preserve"> - 2 особи</t>
  </si>
  <si>
    <t>Економічна активність населення у середньому за І квартал 2017-2018 рр.                                     по Хмельницькій області</t>
  </si>
  <si>
    <t>І кв. 2017 р.</t>
  </si>
  <si>
    <t xml:space="preserve"> І кв. 2018 р.</t>
  </si>
  <si>
    <t>за І квартал 2017 -2018 рр.</t>
  </si>
  <si>
    <t>Середній розмір допомоги по безробіттю,                                      у червні, грн.</t>
  </si>
  <si>
    <t>1. Мали статус безробітного, осіб</t>
  </si>
  <si>
    <t>1.1. з них зареєстровано з початку року</t>
  </si>
  <si>
    <t>2. Всього отримали роботу (у т.ч. до набуття статусу безробітного),  осіб</t>
  </si>
  <si>
    <t>2.2. Питома вага працевлаштованих до набуття статусу, %</t>
  </si>
  <si>
    <t>2.1. Працевлаштовано до набуття статусу,                                    осіб</t>
  </si>
  <si>
    <t xml:space="preserve">2.3. Працевлаштовано безробітних за направленням служби зайнятості </t>
  </si>
  <si>
    <t xml:space="preserve">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</si>
  <si>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</si>
  <si>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3.1. з них в ЦПТО,  осіб</t>
  </si>
  <si>
    <t xml:space="preserve"> 2.3.1. працевлаштовано шляхом одноразової виплати допомоги по безробіттю, осіб</t>
  </si>
  <si>
    <t>4. Отримали ваучер на навчання, осіб</t>
  </si>
  <si>
    <t>5. Брали участь у громадських та інших роботах тимчасового характеру,  осіб</t>
  </si>
  <si>
    <t>9. Кількість вакансій, одиниць</t>
  </si>
  <si>
    <t>9.1. з них зареєстровано з початку року</t>
  </si>
  <si>
    <t>Отримували допомогу по безробіттю, осіб</t>
  </si>
  <si>
    <t>8. Кількість роботодавців, які надали інформацію про вакансії, одиниць</t>
  </si>
  <si>
    <t>6. Кількість осіб, охоплених профорієнтаційними послугами, осіб</t>
  </si>
  <si>
    <t>7. Отримували допомогу по безробіттю, осіб</t>
  </si>
  <si>
    <t>Кількість вакансій на кінець періоду, одиниць</t>
  </si>
  <si>
    <t>за формою 3-ПН</t>
  </si>
  <si>
    <t>січень-липень 2017</t>
  </si>
  <si>
    <t>січень-липень 2018</t>
  </si>
  <si>
    <t>Інформація щодо запланованого масового вивільнення працівників                                                                                              у січні-липні 2017-2018 рр.</t>
  </si>
  <si>
    <t>січень-липень 2018 р.</t>
  </si>
  <si>
    <t>січень-липень 2017 р.</t>
  </si>
  <si>
    <t>Інформація щодо запланованого масового вивільнення працівників                                                                                           у січні-липні 2017-2018 рр.</t>
  </si>
  <si>
    <t>січень-липень        2017 р.</t>
  </si>
  <si>
    <t>січень-липень       2018 р.</t>
  </si>
  <si>
    <t>за січень-липень 2017-2018 рр.</t>
  </si>
  <si>
    <t xml:space="preserve"> + 16,4 в.п.</t>
  </si>
  <si>
    <t>Станом на 1 серпня</t>
  </si>
  <si>
    <t xml:space="preserve">  + 504 грн.</t>
  </si>
  <si>
    <t>+943 грн</t>
  </si>
  <si>
    <t>у січні-липні 2017-2018 рр.</t>
  </si>
  <si>
    <t>Середній розмір допомоги по безробіттю у липні, грн.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</si>
</sst>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sz val="14"/>
      <color indexed="22"/>
      <name val="Times New Roman"/>
      <family val="1"/>
    </font>
    <font>
      <sz val="14"/>
      <color indexed="22"/>
      <name val="Times New Roman Cyr"/>
      <family val="0"/>
    </font>
    <font>
      <sz val="11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.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51" fillId="9" borderId="1" applyNumberFormat="0" applyAlignment="0" applyProtection="0"/>
    <xf numFmtId="0" fontId="7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5" fillId="0" borderId="6" applyNumberFormat="0" applyFill="0" applyAlignment="0" applyProtection="0"/>
    <xf numFmtId="0" fontId="56" fillId="14" borderId="7" applyNumberFormat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3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59">
      <alignment/>
      <protection/>
    </xf>
    <xf numFmtId="0" fontId="1" fillId="4" borderId="0" xfId="59" applyFill="1">
      <alignment/>
      <protection/>
    </xf>
    <xf numFmtId="0" fontId="7" fillId="0" borderId="0" xfId="59" applyFont="1" applyAlignment="1">
      <alignment vertical="center"/>
      <protection/>
    </xf>
    <xf numFmtId="0" fontId="1" fillId="0" borderId="0" xfId="59" applyFont="1" applyAlignment="1">
      <alignment horizontal="left" vertical="center"/>
      <protection/>
    </xf>
    <xf numFmtId="0" fontId="1" fillId="0" borderId="0" xfId="59" applyAlignment="1">
      <alignment horizontal="center" vertical="center"/>
      <protection/>
    </xf>
    <xf numFmtId="0" fontId="1" fillId="0" borderId="0" xfId="59" applyFill="1">
      <alignment/>
      <protection/>
    </xf>
    <xf numFmtId="3" fontId="1" fillId="0" borderId="0" xfId="59" applyNumberFormat="1">
      <alignment/>
      <protection/>
    </xf>
    <xf numFmtId="0" fontId="1" fillId="18" borderId="0" xfId="59" applyFill="1">
      <alignment/>
      <protection/>
    </xf>
    <xf numFmtId="0" fontId="8" fillId="0" borderId="0" xfId="59" applyFont="1">
      <alignment/>
      <protection/>
    </xf>
    <xf numFmtId="0" fontId="1" fillId="0" borderId="0" xfId="59" applyBorder="1">
      <alignment/>
      <protection/>
    </xf>
    <xf numFmtId="1" fontId="7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1" fillId="0" borderId="0" xfId="62" applyNumberFormat="1" applyFont="1" applyFill="1" applyProtection="1">
      <alignment/>
      <protection locked="0"/>
    </xf>
    <xf numFmtId="1" fontId="1" fillId="0" borderId="0" xfId="62" applyNumberFormat="1" applyFont="1" applyFill="1" applyAlignment="1" applyProtection="1">
      <alignment/>
      <protection locked="0"/>
    </xf>
    <xf numFmtId="1" fontId="6" fillId="0" borderId="0" xfId="62" applyNumberFormat="1" applyFont="1" applyFill="1" applyAlignment="1" applyProtection="1">
      <alignment horizontal="right"/>
      <protection locked="0"/>
    </xf>
    <xf numFmtId="1" fontId="4" fillId="0" borderId="0" xfId="62" applyNumberFormat="1" applyFont="1" applyFill="1" applyProtection="1">
      <alignment/>
      <protection locked="0"/>
    </xf>
    <xf numFmtId="1" fontId="11" fillId="0" borderId="0" xfId="62" applyNumberFormat="1" applyFont="1" applyFill="1" applyBorder="1" applyAlignment="1" applyProtection="1">
      <alignment horizontal="center"/>
      <protection locked="0"/>
    </xf>
    <xf numFmtId="1" fontId="1" fillId="0" borderId="0" xfId="62" applyNumberFormat="1" applyFont="1" applyFill="1" applyBorder="1" applyProtection="1">
      <alignment/>
      <protection locked="0"/>
    </xf>
    <xf numFmtId="1" fontId="15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4" fillId="0" borderId="10" xfId="62" applyNumberFormat="1" applyFont="1" applyFill="1" applyBorder="1" applyAlignment="1" applyProtection="1">
      <alignment horizontal="center" vertical="center" wrapText="1"/>
      <protection/>
    </xf>
    <xf numFmtId="1" fontId="15" fillId="0" borderId="0" xfId="62" applyNumberFormat="1" applyFont="1" applyFill="1" applyProtection="1">
      <alignment/>
      <protection locked="0"/>
    </xf>
    <xf numFmtId="1" fontId="1" fillId="0" borderId="10" xfId="62" applyNumberFormat="1" applyFont="1" applyFill="1" applyBorder="1" applyAlignment="1" applyProtection="1">
      <alignment horizontal="center"/>
      <protection/>
    </xf>
    <xf numFmtId="3" fontId="17" fillId="0" borderId="10" xfId="62" applyNumberFormat="1" applyFont="1" applyFill="1" applyBorder="1" applyAlignment="1" applyProtection="1">
      <alignment horizontal="center" vertical="center"/>
      <protection locked="0"/>
    </xf>
    <xf numFmtId="180" fontId="17" fillId="0" borderId="10" xfId="62" applyNumberFormat="1" applyFont="1" applyFill="1" applyBorder="1" applyAlignment="1" applyProtection="1">
      <alignment horizontal="center" vertical="center"/>
      <protection locked="0"/>
    </xf>
    <xf numFmtId="181" fontId="17" fillId="0" borderId="10" xfId="62" applyNumberFormat="1" applyFont="1" applyFill="1" applyBorder="1" applyAlignment="1" applyProtection="1">
      <alignment horizontal="center" vertical="center"/>
      <protection locked="0"/>
    </xf>
    <xf numFmtId="1" fontId="17" fillId="0" borderId="10" xfId="62" applyNumberFormat="1" applyFont="1" applyFill="1" applyBorder="1" applyAlignment="1" applyProtection="1">
      <alignment horizontal="center" vertical="center"/>
      <protection locked="0"/>
    </xf>
    <xf numFmtId="3" fontId="15" fillId="0" borderId="10" xfId="62" applyNumberFormat="1" applyFont="1" applyFill="1" applyBorder="1" applyAlignment="1" applyProtection="1">
      <alignment horizontal="center" vertical="center"/>
      <protection locked="0"/>
    </xf>
    <xf numFmtId="3" fontId="11" fillId="0" borderId="10" xfId="62" applyNumberFormat="1" applyFont="1" applyFill="1" applyBorder="1" applyAlignment="1" applyProtection="1">
      <alignment horizontal="center" vertical="center"/>
      <protection locked="0"/>
    </xf>
    <xf numFmtId="180" fontId="11" fillId="0" borderId="10" xfId="62" applyNumberFormat="1" applyFont="1" applyFill="1" applyBorder="1" applyAlignment="1" applyProtection="1">
      <alignment horizontal="center" vertical="center"/>
      <protection locked="0"/>
    </xf>
    <xf numFmtId="3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81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2" applyNumberFormat="1" applyFont="1" applyFill="1" applyAlignment="1" applyProtection="1">
      <alignment vertical="center"/>
      <protection locked="0"/>
    </xf>
    <xf numFmtId="3" fontId="18" fillId="0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55" applyNumberFormat="1" applyFont="1" applyFill="1" applyBorder="1" applyAlignment="1">
      <alignment horizontal="center" vertical="center"/>
      <protection/>
    </xf>
    <xf numFmtId="1" fontId="18" fillId="0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64" applyNumberFormat="1" applyFont="1" applyFill="1" applyBorder="1" applyAlignment="1">
      <alignment horizontal="center" vertical="center" wrapText="1"/>
      <protection/>
    </xf>
    <xf numFmtId="1" fontId="18" fillId="0" borderId="10" xfId="55" applyNumberFormat="1" applyFont="1" applyFill="1" applyBorder="1" applyAlignment="1">
      <alignment horizontal="center" vertical="center"/>
      <protection/>
    </xf>
    <xf numFmtId="1" fontId="1" fillId="0" borderId="0" xfId="62" applyNumberFormat="1" applyFont="1" applyFill="1" applyBorder="1" applyAlignment="1" applyProtection="1">
      <alignment vertical="center"/>
      <protection locked="0"/>
    </xf>
    <xf numFmtId="1" fontId="12" fillId="0" borderId="0" xfId="62" applyNumberFormat="1" applyFont="1" applyFill="1" applyBorder="1" applyAlignment="1" applyProtection="1">
      <alignment horizontal="center" vertical="center"/>
      <protection locked="0"/>
    </xf>
    <xf numFmtId="1" fontId="20" fillId="0" borderId="0" xfId="62" applyNumberFormat="1" applyFont="1" applyFill="1" applyBorder="1" applyProtection="1">
      <alignment/>
      <protection locked="0"/>
    </xf>
    <xf numFmtId="181" fontId="20" fillId="0" borderId="0" xfId="62" applyNumberFormat="1" applyFont="1" applyFill="1" applyBorder="1" applyProtection="1">
      <alignment/>
      <protection locked="0"/>
    </xf>
    <xf numFmtId="1" fontId="21" fillId="0" borderId="0" xfId="62" applyNumberFormat="1" applyFont="1" applyFill="1" applyBorder="1" applyProtection="1">
      <alignment/>
      <protection locked="0"/>
    </xf>
    <xf numFmtId="3" fontId="21" fillId="0" borderId="0" xfId="62" applyNumberFormat="1" applyFont="1" applyFill="1" applyBorder="1" applyProtection="1">
      <alignment/>
      <protection locked="0"/>
    </xf>
    <xf numFmtId="3" fontId="20" fillId="0" borderId="0" xfId="62" applyNumberFormat="1" applyFont="1" applyFill="1" applyBorder="1" applyProtection="1">
      <alignment/>
      <protection locked="0"/>
    </xf>
    <xf numFmtId="0" fontId="5" fillId="0" borderId="10" xfId="60" applyFont="1" applyFill="1" applyBorder="1" applyAlignment="1">
      <alignment horizontal="center" vertical="center"/>
      <protection/>
    </xf>
    <xf numFmtId="0" fontId="24" fillId="0" borderId="0" xfId="68" applyFont="1" applyFill="1">
      <alignment/>
      <protection/>
    </xf>
    <xf numFmtId="0" fontId="26" fillId="0" borderId="0" xfId="68" applyFont="1" applyFill="1" applyBorder="1" applyAlignment="1">
      <alignment horizontal="center"/>
      <protection/>
    </xf>
    <xf numFmtId="0" fontId="26" fillId="0" borderId="0" xfId="68" applyFont="1" applyFill="1">
      <alignment/>
      <protection/>
    </xf>
    <xf numFmtId="0" fontId="28" fillId="0" borderId="0" xfId="68" applyFont="1" applyFill="1" applyAlignment="1">
      <alignment vertical="center"/>
      <protection/>
    </xf>
    <xf numFmtId="1" fontId="29" fillId="0" borderId="0" xfId="68" applyNumberFormat="1" applyFont="1" applyFill="1">
      <alignment/>
      <protection/>
    </xf>
    <xf numFmtId="0" fontId="29" fillId="0" borderId="0" xfId="68" applyFont="1" applyFill="1">
      <alignment/>
      <protection/>
    </xf>
    <xf numFmtId="0" fontId="28" fillId="0" borderId="0" xfId="68" applyFont="1" applyFill="1" applyAlignment="1">
      <alignment vertical="center" wrapText="1"/>
      <protection/>
    </xf>
    <xf numFmtId="0" fontId="29" fillId="0" borderId="0" xfId="68" applyFont="1" applyFill="1" applyAlignment="1">
      <alignment vertical="center"/>
      <protection/>
    </xf>
    <xf numFmtId="0" fontId="29" fillId="0" borderId="0" xfId="68" applyFont="1" applyFill="1" applyAlignment="1">
      <alignment horizontal="center"/>
      <protection/>
    </xf>
    <xf numFmtId="0" fontId="29" fillId="0" borderId="0" xfId="68" applyFont="1" applyFill="1" applyAlignment="1">
      <alignment wrapText="1"/>
      <protection/>
    </xf>
    <xf numFmtId="3" fontId="27" fillId="0" borderId="10" xfId="68" applyNumberFormat="1" applyFont="1" applyFill="1" applyBorder="1" applyAlignment="1">
      <alignment horizontal="center" vertical="center"/>
      <protection/>
    </xf>
    <xf numFmtId="0" fontId="26" fillId="0" borderId="0" xfId="68" applyFont="1" applyFill="1" applyAlignment="1">
      <alignment vertical="center"/>
      <protection/>
    </xf>
    <xf numFmtId="3" fontId="33" fillId="0" borderId="0" xfId="68" applyNumberFormat="1" applyFont="1" applyFill="1" applyAlignment="1">
      <alignment horizontal="center" vertical="center"/>
      <protection/>
    </xf>
    <xf numFmtId="3" fontId="32" fillId="0" borderId="10" xfId="68" applyNumberFormat="1" applyFont="1" applyFill="1" applyBorder="1" applyAlignment="1">
      <alignment horizontal="center" vertical="center" wrapText="1"/>
      <protection/>
    </xf>
    <xf numFmtId="3" fontId="32" fillId="0" borderId="10" xfId="68" applyNumberFormat="1" applyFont="1" applyFill="1" applyBorder="1" applyAlignment="1">
      <alignment horizontal="center" vertical="center"/>
      <protection/>
    </xf>
    <xf numFmtId="3" fontId="29" fillId="0" borderId="0" xfId="68" applyNumberFormat="1" applyFont="1" applyFill="1">
      <alignment/>
      <protection/>
    </xf>
    <xf numFmtId="181" fontId="29" fillId="0" borderId="0" xfId="68" applyNumberFormat="1" applyFont="1" applyFill="1">
      <alignment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181" fontId="5" fillId="0" borderId="10" xfId="60" applyNumberFormat="1" applyFont="1" applyFill="1" applyBorder="1" applyAlignment="1">
      <alignment horizontal="center" vertical="center"/>
      <protection/>
    </xf>
    <xf numFmtId="180" fontId="5" fillId="0" borderId="10" xfId="60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181" fontId="5" fillId="0" borderId="11" xfId="60" applyNumberFormat="1" applyFont="1" applyFill="1" applyBorder="1" applyAlignment="1">
      <alignment horizontal="center" vertical="center"/>
      <protection/>
    </xf>
    <xf numFmtId="180" fontId="5" fillId="0" borderId="11" xfId="60" applyNumberFormat="1" applyFont="1" applyFill="1" applyBorder="1" applyAlignment="1">
      <alignment horizontal="center" vertical="center"/>
      <protection/>
    </xf>
    <xf numFmtId="180" fontId="9" fillId="0" borderId="11" xfId="60" applyNumberFormat="1" applyFont="1" applyFill="1" applyBorder="1" applyAlignment="1">
      <alignment horizontal="center" vertical="center" wrapText="1"/>
      <protection/>
    </xf>
    <xf numFmtId="181" fontId="12" fillId="0" borderId="11" xfId="60" applyNumberFormat="1" applyFont="1" applyFill="1" applyBorder="1" applyAlignment="1">
      <alignment horizontal="center" vertical="center"/>
      <protection/>
    </xf>
    <xf numFmtId="180" fontId="12" fillId="0" borderId="11" xfId="60" applyNumberFormat="1" applyFont="1" applyFill="1" applyBorder="1" applyAlignment="1">
      <alignment horizontal="center" vertical="center"/>
      <protection/>
    </xf>
    <xf numFmtId="181" fontId="5" fillId="0" borderId="12" xfId="60" applyNumberFormat="1" applyFont="1" applyFill="1" applyBorder="1" applyAlignment="1">
      <alignment horizontal="center" vertical="center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0" fontId="39" fillId="0" borderId="0" xfId="58" applyFont="1">
      <alignment/>
      <protection/>
    </xf>
    <xf numFmtId="0" fontId="40" fillId="0" borderId="0" xfId="66" applyFont="1" applyFill="1" applyBorder="1" applyAlignment="1">
      <alignment horizontal="left"/>
      <protection/>
    </xf>
    <xf numFmtId="0" fontId="41" fillId="0" borderId="13" xfId="58" applyFont="1" applyBorder="1" applyAlignment="1">
      <alignment horizontal="center" vertical="center" wrapText="1"/>
      <protection/>
    </xf>
    <xf numFmtId="0" fontId="29" fillId="0" borderId="0" xfId="58" applyFont="1">
      <alignment/>
      <protection/>
    </xf>
    <xf numFmtId="0" fontId="29" fillId="0" borderId="14" xfId="58" applyFont="1" applyBorder="1" applyAlignment="1">
      <alignment horizontal="center" vertical="center" wrapText="1"/>
      <protection/>
    </xf>
    <xf numFmtId="0" fontId="26" fillId="0" borderId="0" xfId="58" applyFont="1" applyBorder="1" applyAlignment="1">
      <alignment horizontal="left" vertical="top" wrapText="1"/>
      <protection/>
    </xf>
    <xf numFmtId="0" fontId="39" fillId="0" borderId="0" xfId="58" applyFont="1" applyFill="1">
      <alignment/>
      <protection/>
    </xf>
    <xf numFmtId="0" fontId="26" fillId="0" borderId="0" xfId="58" applyFont="1">
      <alignment/>
      <protection/>
    </xf>
    <xf numFmtId="0" fontId="26" fillId="0" borderId="0" xfId="58" applyFont="1" applyBorder="1">
      <alignment/>
      <protection/>
    </xf>
    <xf numFmtId="0" fontId="39" fillId="0" borderId="0" xfId="58" applyFont="1">
      <alignment/>
      <protection/>
    </xf>
    <xf numFmtId="0" fontId="39" fillId="0" borderId="0" xfId="58" applyFont="1" applyBorder="1">
      <alignment/>
      <protection/>
    </xf>
    <xf numFmtId="0" fontId="32" fillId="0" borderId="0" xfId="58" applyFont="1" applyFill="1" applyAlignment="1">
      <alignment/>
      <protection/>
    </xf>
    <xf numFmtId="0" fontId="29" fillId="0" borderId="0" xfId="58" applyFont="1" applyFill="1" applyAlignment="1">
      <alignment/>
      <protection/>
    </xf>
    <xf numFmtId="0" fontId="10" fillId="0" borderId="0" xfId="58" applyFill="1">
      <alignment/>
      <protection/>
    </xf>
    <xf numFmtId="0" fontId="29" fillId="0" borderId="0" xfId="58" applyFont="1" applyFill="1" applyAlignment="1">
      <alignment horizontal="center" vertical="center" wrapText="1"/>
      <protection/>
    </xf>
    <xf numFmtId="0" fontId="42" fillId="0" borderId="0" xfId="58" applyFont="1" applyFill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44" fillId="0" borderId="10" xfId="58" applyFont="1" applyFill="1" applyBorder="1" applyAlignment="1">
      <alignment horizontal="left" vertical="center" wrapText="1"/>
      <protection/>
    </xf>
    <xf numFmtId="180" fontId="44" fillId="0" borderId="10" xfId="58" applyNumberFormat="1" applyFont="1" applyFill="1" applyBorder="1" applyAlignment="1">
      <alignment horizontal="center" vertical="center" wrapText="1"/>
      <protection/>
    </xf>
    <xf numFmtId="180" fontId="44" fillId="0" borderId="10" xfId="57" applyNumberFormat="1" applyFont="1" applyFill="1" applyBorder="1" applyAlignment="1">
      <alignment horizontal="center" vertical="center" wrapText="1"/>
      <protection/>
    </xf>
    <xf numFmtId="181" fontId="44" fillId="0" borderId="10" xfId="58" applyNumberFormat="1" applyFont="1" applyFill="1" applyBorder="1" applyAlignment="1">
      <alignment horizontal="center" vertical="center"/>
      <protection/>
    </xf>
    <xf numFmtId="0" fontId="42" fillId="0" borderId="0" xfId="58" applyFont="1" applyFill="1" applyAlignment="1">
      <alignment vertical="center"/>
      <protection/>
    </xf>
    <xf numFmtId="0" fontId="39" fillId="0" borderId="10" xfId="58" applyFont="1" applyFill="1" applyBorder="1" applyAlignment="1">
      <alignment horizontal="left" wrapText="1"/>
      <protection/>
    </xf>
    <xf numFmtId="181" fontId="13" fillId="0" borderId="10" xfId="58" applyNumberFormat="1" applyFont="1" applyFill="1" applyBorder="1" applyAlignment="1">
      <alignment horizontal="center" wrapText="1"/>
      <protection/>
    </xf>
    <xf numFmtId="180" fontId="39" fillId="0" borderId="10" xfId="58" applyNumberFormat="1" applyFont="1" applyFill="1" applyBorder="1" applyAlignment="1">
      <alignment horizontal="center"/>
      <protection/>
    </xf>
    <xf numFmtId="0" fontId="13" fillId="0" borderId="0" xfId="58" applyFont="1" applyFill="1" applyAlignment="1">
      <alignment vertical="center" wrapText="1"/>
      <protection/>
    </xf>
    <xf numFmtId="0" fontId="29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left" vertical="center" wrapText="1"/>
      <protection/>
    </xf>
    <xf numFmtId="49" fontId="24" fillId="0" borderId="10" xfId="58" applyNumberFormat="1" applyFont="1" applyFill="1" applyBorder="1" applyAlignment="1">
      <alignment horizontal="center" vertical="center" wrapText="1"/>
      <protection/>
    </xf>
    <xf numFmtId="180" fontId="28" fillId="0" borderId="15" xfId="58" applyNumberFormat="1" applyFont="1" applyFill="1" applyBorder="1" applyAlignment="1">
      <alignment horizontal="center" vertical="center"/>
      <protection/>
    </xf>
    <xf numFmtId="180" fontId="28" fillId="0" borderId="16" xfId="58" applyNumberFormat="1" applyFont="1" applyBorder="1" applyAlignment="1">
      <alignment horizontal="center" vertical="center"/>
      <protection/>
    </xf>
    <xf numFmtId="180" fontId="34" fillId="0" borderId="17" xfId="58" applyNumberFormat="1" applyFont="1" applyFill="1" applyBorder="1" applyAlignment="1">
      <alignment horizontal="center" vertical="center"/>
      <protection/>
    </xf>
    <xf numFmtId="180" fontId="34" fillId="0" borderId="18" xfId="58" applyNumberFormat="1" applyFont="1" applyBorder="1" applyAlignment="1">
      <alignment horizontal="center" vertical="center"/>
      <protection/>
    </xf>
    <xf numFmtId="180" fontId="28" fillId="0" borderId="19" xfId="58" applyNumberFormat="1" applyFont="1" applyFill="1" applyBorder="1" applyAlignment="1">
      <alignment horizontal="center" vertical="center"/>
      <protection/>
    </xf>
    <xf numFmtId="180" fontId="28" fillId="0" borderId="20" xfId="58" applyNumberFormat="1" applyFont="1" applyFill="1" applyBorder="1" applyAlignment="1">
      <alignment horizontal="center" vertical="center"/>
      <protection/>
    </xf>
    <xf numFmtId="180" fontId="34" fillId="0" borderId="21" xfId="58" applyNumberFormat="1" applyFont="1" applyFill="1" applyBorder="1" applyAlignment="1">
      <alignment horizontal="center" vertical="center"/>
      <protection/>
    </xf>
    <xf numFmtId="180" fontId="34" fillId="0" borderId="22" xfId="58" applyNumberFormat="1" applyFont="1" applyFill="1" applyBorder="1" applyAlignment="1">
      <alignment horizontal="center" vertical="center"/>
      <protection/>
    </xf>
    <xf numFmtId="180" fontId="28" fillId="0" borderId="23" xfId="58" applyNumberFormat="1" applyFont="1" applyFill="1" applyBorder="1" applyAlignment="1">
      <alignment horizontal="center" vertical="center"/>
      <protection/>
    </xf>
    <xf numFmtId="180" fontId="28" fillId="0" borderId="24" xfId="58" applyNumberFormat="1" applyFont="1" applyFill="1" applyBorder="1" applyAlignment="1">
      <alignment horizontal="center" vertical="center"/>
      <protection/>
    </xf>
    <xf numFmtId="180" fontId="34" fillId="0" borderId="18" xfId="58" applyNumberFormat="1" applyFont="1" applyFill="1" applyBorder="1" applyAlignment="1">
      <alignment horizontal="center" vertical="center"/>
      <protection/>
    </xf>
    <xf numFmtId="0" fontId="4" fillId="4" borderId="16" xfId="58" applyFont="1" applyFill="1" applyBorder="1" applyAlignment="1">
      <alignment horizontal="left" vertical="center" wrapText="1"/>
      <protection/>
    </xf>
    <xf numFmtId="0" fontId="45" fillId="0" borderId="18" xfId="58" applyFont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5" fillId="0" borderId="22" xfId="58" applyFont="1" applyFill="1" applyBorder="1" applyAlignment="1">
      <alignment horizontal="left" vertical="center" wrapText="1"/>
      <protection/>
    </xf>
    <xf numFmtId="0" fontId="4" fillId="0" borderId="24" xfId="58" applyFont="1" applyFill="1" applyBorder="1" applyAlignment="1">
      <alignment horizontal="left" vertical="center" wrapText="1"/>
      <protection/>
    </xf>
    <xf numFmtId="0" fontId="45" fillId="0" borderId="18" xfId="58" applyFont="1" applyFill="1" applyBorder="1" applyAlignment="1">
      <alignment horizontal="left" vertical="center" wrapText="1"/>
      <protection/>
    </xf>
    <xf numFmtId="49" fontId="44" fillId="0" borderId="25" xfId="58" applyNumberFormat="1" applyFont="1" applyFill="1" applyBorder="1" applyAlignment="1">
      <alignment horizontal="center" vertical="center" wrapText="1"/>
      <protection/>
    </xf>
    <xf numFmtId="49" fontId="44" fillId="0" borderId="26" xfId="58" applyNumberFormat="1" applyFont="1" applyFill="1" applyBorder="1" applyAlignment="1">
      <alignment horizontal="center" vertical="center" wrapText="1"/>
      <protection/>
    </xf>
    <xf numFmtId="0" fontId="1" fillId="0" borderId="0" xfId="65" applyFont="1" applyAlignment="1">
      <alignment vertical="top"/>
      <protection/>
    </xf>
    <xf numFmtId="0" fontId="45" fillId="0" borderId="0" xfId="58" applyFont="1" applyAlignment="1">
      <alignment vertical="top"/>
      <protection/>
    </xf>
    <xf numFmtId="0" fontId="1" fillId="0" borderId="0" xfId="65" applyFont="1" applyFill="1" applyAlignment="1">
      <alignment vertical="top"/>
      <protection/>
    </xf>
    <xf numFmtId="0" fontId="36" fillId="0" borderId="0" xfId="65" applyFont="1" applyFill="1" applyAlignment="1">
      <alignment horizontal="center" vertical="top" wrapText="1"/>
      <protection/>
    </xf>
    <xf numFmtId="0" fontId="45" fillId="0" borderId="0" xfId="65" applyFont="1" applyFill="1" applyAlignment="1">
      <alignment horizontal="right" vertical="center"/>
      <protection/>
    </xf>
    <xf numFmtId="0" fontId="37" fillId="0" borderId="0" xfId="65" applyFont="1" applyFill="1" applyAlignment="1">
      <alignment horizontal="center" vertical="top" wrapText="1"/>
      <protection/>
    </xf>
    <xf numFmtId="0" fontId="37" fillId="0" borderId="10" xfId="65" applyFont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0" xfId="65" applyNumberFormat="1" applyFont="1" applyBorder="1" applyAlignment="1">
      <alignment horizontal="center" vertical="center" wrapText="1"/>
      <protection/>
    </xf>
    <xf numFmtId="0" fontId="1" fillId="0" borderId="0" xfId="65" applyFont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3" fontId="4" fillId="0" borderId="10" xfId="58" applyNumberFormat="1" applyFont="1" applyBorder="1" applyAlignment="1">
      <alignment horizontal="center" vertical="center"/>
      <protection/>
    </xf>
    <xf numFmtId="180" fontId="4" fillId="0" borderId="10" xfId="58" applyNumberFormat="1" applyFont="1" applyBorder="1" applyAlignment="1">
      <alignment horizontal="center" vertical="center"/>
      <protection/>
    </xf>
    <xf numFmtId="3" fontId="1" fillId="0" borderId="0" xfId="65" applyNumberFormat="1" applyFont="1" applyAlignment="1">
      <alignment vertical="center"/>
      <protection/>
    </xf>
    <xf numFmtId="0" fontId="22" fillId="0" borderId="0" xfId="65" applyFont="1" applyAlignment="1">
      <alignment horizontal="center" vertical="center"/>
      <protection/>
    </xf>
    <xf numFmtId="0" fontId="22" fillId="0" borderId="10" xfId="62" applyNumberFormat="1" applyFont="1" applyFill="1" applyBorder="1" applyAlignment="1" applyProtection="1">
      <alignment horizontal="left" vertical="center"/>
      <protection locked="0"/>
    </xf>
    <xf numFmtId="3" fontId="22" fillId="0" borderId="10" xfId="58" applyNumberFormat="1" applyFont="1" applyBorder="1" applyAlignment="1">
      <alignment horizontal="center" vertical="center"/>
      <protection/>
    </xf>
    <xf numFmtId="180" fontId="22" fillId="0" borderId="10" xfId="58" applyNumberFormat="1" applyFont="1" applyBorder="1" applyAlignment="1">
      <alignment horizontal="center" vertical="center"/>
      <protection/>
    </xf>
    <xf numFmtId="181" fontId="22" fillId="0" borderId="0" xfId="65" applyNumberFormat="1" applyFont="1" applyAlignment="1">
      <alignment horizontal="center" vertical="center"/>
      <protection/>
    </xf>
    <xf numFmtId="180" fontId="1" fillId="0" borderId="0" xfId="65" applyNumberFormat="1" applyFont="1" applyAlignment="1">
      <alignment vertical="center"/>
      <protection/>
    </xf>
    <xf numFmtId="181" fontId="22" fillId="19" borderId="0" xfId="65" applyNumberFormat="1" applyFont="1" applyFill="1" applyAlignment="1">
      <alignment horizontal="center" vertical="center"/>
      <protection/>
    </xf>
    <xf numFmtId="3" fontId="22" fillId="0" borderId="10" xfId="58" applyNumberFormat="1" applyFont="1" applyFill="1" applyBorder="1" applyAlignment="1">
      <alignment horizontal="center" vertical="center"/>
      <protection/>
    </xf>
    <xf numFmtId="0" fontId="1" fillId="0" borderId="0" xfId="65" applyFont="1">
      <alignment/>
      <protection/>
    </xf>
    <xf numFmtId="0" fontId="31" fillId="0" borderId="0" xfId="68" applyFont="1" applyFill="1" applyAlignment="1">
      <alignment horizontal="center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0" fontId="24" fillId="0" borderId="0" xfId="68" applyFont="1" applyFill="1" applyAlignment="1">
      <alignment vertical="center" wrapText="1"/>
      <protection/>
    </xf>
    <xf numFmtId="0" fontId="28" fillId="0" borderId="0" xfId="68" applyFont="1" applyFill="1" applyAlignment="1">
      <alignment horizontal="center" vertical="top" wrapText="1"/>
      <protection/>
    </xf>
    <xf numFmtId="0" fontId="27" fillId="0" borderId="27" xfId="68" applyFont="1" applyFill="1" applyBorder="1" applyAlignment="1">
      <alignment horizontal="center" vertical="center" wrapText="1"/>
      <protection/>
    </xf>
    <xf numFmtId="180" fontId="27" fillId="0" borderId="28" xfId="68" applyNumberFormat="1" applyFont="1" applyFill="1" applyBorder="1" applyAlignment="1">
      <alignment horizontal="center" vertical="center"/>
      <protection/>
    </xf>
    <xf numFmtId="0" fontId="22" fillId="0" borderId="27" xfId="63" applyFont="1" applyBorder="1" applyAlignment="1">
      <alignment vertical="center" wrapText="1"/>
      <protection/>
    </xf>
    <xf numFmtId="180" fontId="32" fillId="0" borderId="28" xfId="68" applyNumberFormat="1" applyFont="1" applyFill="1" applyBorder="1" applyAlignment="1">
      <alignment horizontal="center" vertical="center"/>
      <protection/>
    </xf>
    <xf numFmtId="0" fontId="22" fillId="0" borderId="29" xfId="63" applyFont="1" applyBorder="1" applyAlignment="1">
      <alignment vertical="center" wrapText="1"/>
      <protection/>
    </xf>
    <xf numFmtId="3" fontId="32" fillId="0" borderId="30" xfId="68" applyNumberFormat="1" applyFont="1" applyFill="1" applyBorder="1" applyAlignment="1">
      <alignment horizontal="center" vertical="center" wrapText="1"/>
      <protection/>
    </xf>
    <xf numFmtId="3" fontId="32" fillId="0" borderId="30" xfId="68" applyNumberFormat="1" applyFont="1" applyFill="1" applyBorder="1" applyAlignment="1">
      <alignment horizontal="center" vertical="center"/>
      <protection/>
    </xf>
    <xf numFmtId="180" fontId="32" fillId="0" borderId="31" xfId="68" applyNumberFormat="1" applyFont="1" applyFill="1" applyBorder="1" applyAlignment="1">
      <alignment horizontal="center" vertical="center"/>
      <protection/>
    </xf>
    <xf numFmtId="14" fontId="27" fillId="0" borderId="28" xfId="49" applyNumberFormat="1" applyFont="1" applyBorder="1" applyAlignment="1">
      <alignment horizontal="center" vertical="center" wrapText="1"/>
      <protection/>
    </xf>
    <xf numFmtId="0" fontId="27" fillId="0" borderId="27" xfId="68" applyFont="1" applyFill="1" applyBorder="1" applyAlignment="1">
      <alignment horizontal="center" vertical="center" wrapText="1"/>
      <protection/>
    </xf>
    <xf numFmtId="3" fontId="27" fillId="4" borderId="10" xfId="68" applyNumberFormat="1" applyFont="1" applyFill="1" applyBorder="1" applyAlignment="1">
      <alignment horizontal="center" vertical="center"/>
      <protection/>
    </xf>
    <xf numFmtId="3" fontId="66" fillId="4" borderId="10" xfId="68" applyNumberFormat="1" applyFont="1" applyFill="1" applyBorder="1" applyAlignment="1">
      <alignment horizontal="center" vertical="center"/>
      <protection/>
    </xf>
    <xf numFmtId="3" fontId="66" fillId="4" borderId="32" xfId="68" applyNumberFormat="1" applyFont="1" applyFill="1" applyBorder="1" applyAlignment="1">
      <alignment horizontal="center" vertical="center"/>
      <protection/>
    </xf>
    <xf numFmtId="180" fontId="27" fillId="0" borderId="28" xfId="68" applyNumberFormat="1" applyFont="1" applyFill="1" applyBorder="1" applyAlignment="1">
      <alignment horizontal="center" vertical="center" wrapText="1"/>
      <protection/>
    </xf>
    <xf numFmtId="0" fontId="32" fillId="0" borderId="27" xfId="68" applyFont="1" applyFill="1" applyBorder="1" applyAlignment="1">
      <alignment horizontal="left" vertical="center" wrapText="1"/>
      <protection/>
    </xf>
    <xf numFmtId="3" fontId="47" fillId="0" borderId="10" xfId="49" applyNumberFormat="1" applyFont="1" applyBorder="1" applyAlignment="1">
      <alignment horizontal="center" vertical="center" wrapText="1"/>
      <protection/>
    </xf>
    <xf numFmtId="3" fontId="67" fillId="4" borderId="32" xfId="68" applyNumberFormat="1" applyFont="1" applyFill="1" applyBorder="1" applyAlignment="1">
      <alignment horizontal="center" vertical="center"/>
      <protection/>
    </xf>
    <xf numFmtId="180" fontId="32" fillId="0" borderId="28" xfId="68" applyNumberFormat="1" applyFont="1" applyFill="1" applyBorder="1" applyAlignment="1">
      <alignment horizontal="center" vertical="center" wrapText="1"/>
      <protection/>
    </xf>
    <xf numFmtId="0" fontId="32" fillId="0" borderId="29" xfId="68" applyFont="1" applyFill="1" applyBorder="1" applyAlignment="1">
      <alignment horizontal="left" vertical="center" wrapText="1"/>
      <protection/>
    </xf>
    <xf numFmtId="3" fontId="47" fillId="0" borderId="30" xfId="49" applyNumberFormat="1" applyFont="1" applyBorder="1" applyAlignment="1">
      <alignment horizontal="center" vertical="center" wrapText="1"/>
      <protection/>
    </xf>
    <xf numFmtId="3" fontId="67" fillId="4" borderId="33" xfId="68" applyNumberFormat="1" applyFont="1" applyFill="1" applyBorder="1" applyAlignment="1">
      <alignment horizontal="center" vertical="center"/>
      <protection/>
    </xf>
    <xf numFmtId="3" fontId="22" fillId="0" borderId="0" xfId="58" applyNumberFormat="1" applyFont="1" applyBorder="1" applyAlignment="1">
      <alignment horizontal="center" vertical="center"/>
      <protection/>
    </xf>
    <xf numFmtId="180" fontId="69" fillId="0" borderId="10" xfId="58" applyNumberFormat="1" applyFont="1" applyBorder="1" applyAlignment="1">
      <alignment horizontal="center" vertical="center"/>
      <protection/>
    </xf>
    <xf numFmtId="180" fontId="70" fillId="0" borderId="28" xfId="68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1" xfId="61" applyNumberFormat="1" applyFont="1" applyFill="1" applyBorder="1" applyAlignment="1">
      <alignment horizontal="center" vertical="center" wrapText="1"/>
      <protection/>
    </xf>
    <xf numFmtId="1" fontId="3" fillId="0" borderId="11" xfId="60" applyNumberFormat="1" applyFont="1" applyFill="1" applyBorder="1" applyAlignment="1">
      <alignment horizontal="center" vertical="center" wrapText="1"/>
      <protection/>
    </xf>
    <xf numFmtId="1" fontId="3" fillId="0" borderId="11" xfId="61" applyNumberFormat="1" applyFont="1" applyFill="1" applyBorder="1" applyAlignment="1">
      <alignment horizontal="center" vertical="center" wrapText="1"/>
      <protection/>
    </xf>
    <xf numFmtId="1" fontId="3" fillId="0" borderId="10" xfId="61" applyNumberFormat="1" applyFont="1" applyFill="1" applyBorder="1" applyAlignment="1">
      <alignment horizontal="center" vertical="center" wrapText="1"/>
      <protection/>
    </xf>
    <xf numFmtId="1" fontId="65" fillId="0" borderId="10" xfId="60" applyNumberFormat="1" applyFont="1" applyFill="1" applyBorder="1" applyAlignment="1">
      <alignment horizontal="center" vertical="center" wrapText="1"/>
      <protection/>
    </xf>
    <xf numFmtId="1" fontId="5" fillId="0" borderId="10" xfId="60" applyNumberFormat="1" applyFont="1" applyFill="1" applyBorder="1" applyAlignment="1">
      <alignment horizontal="center" vertical="center"/>
      <protection/>
    </xf>
    <xf numFmtId="0" fontId="65" fillId="0" borderId="10" xfId="50" applyFont="1" applyFill="1" applyBorder="1" applyAlignment="1">
      <alignment horizontal="left" vertical="center" wrapTex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28" xfId="68" applyFont="1" applyFill="1" applyBorder="1" applyAlignment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" fontId="13" fillId="0" borderId="10" xfId="62" applyNumberFormat="1" applyFont="1" applyFill="1" applyBorder="1" applyAlignment="1" applyProtection="1">
      <alignment horizontal="center" vertical="center"/>
      <protection locked="0"/>
    </xf>
    <xf numFmtId="3" fontId="13" fillId="0" borderId="10" xfId="62" applyNumberFormat="1" applyFont="1" applyFill="1" applyBorder="1" applyAlignment="1" applyProtection="1">
      <alignment horizontal="center" vertical="center"/>
      <protection locked="0"/>
    </xf>
    <xf numFmtId="180" fontId="70" fillId="0" borderId="31" xfId="68" applyNumberFormat="1" applyFont="1" applyFill="1" applyBorder="1" applyAlignment="1">
      <alignment horizontal="center" vertical="center" wrapText="1"/>
      <protection/>
    </xf>
    <xf numFmtId="1" fontId="13" fillId="0" borderId="10" xfId="62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34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>
      <alignment horizontal="center" wrapText="1"/>
    </xf>
    <xf numFmtId="0" fontId="22" fillId="0" borderId="35" xfId="0" applyFont="1" applyBorder="1" applyAlignment="1">
      <alignment horizontal="center" vertical="center"/>
    </xf>
    <xf numFmtId="0" fontId="22" fillId="0" borderId="10" xfId="0" applyFont="1" applyAlignment="1">
      <alignment horizontal="center" vertical="center"/>
    </xf>
    <xf numFmtId="3" fontId="13" fillId="0" borderId="10" xfId="55" applyNumberFormat="1" applyFont="1" applyFill="1" applyBorder="1" applyAlignment="1">
      <alignment horizontal="center" vertical="center"/>
      <protection/>
    </xf>
    <xf numFmtId="181" fontId="5" fillId="0" borderId="36" xfId="60" applyNumberFormat="1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left" vertical="center" wrapText="1"/>
      <protection/>
    </xf>
    <xf numFmtId="1" fontId="3" fillId="0" borderId="37" xfId="61" applyNumberFormat="1" applyFont="1" applyFill="1" applyBorder="1" applyAlignment="1">
      <alignment horizontal="center" vertical="center" wrapText="1"/>
      <protection/>
    </xf>
    <xf numFmtId="1" fontId="65" fillId="0" borderId="37" xfId="60" applyNumberFormat="1" applyFont="1" applyFill="1" applyBorder="1" applyAlignment="1">
      <alignment horizontal="center" vertical="center" wrapText="1"/>
      <protection/>
    </xf>
    <xf numFmtId="181" fontId="5" fillId="0" borderId="37" xfId="60" applyNumberFormat="1" applyFont="1" applyFill="1" applyBorder="1" applyAlignment="1">
      <alignment horizontal="center" vertical="center"/>
      <protection/>
    </xf>
    <xf numFmtId="1" fontId="13" fillId="0" borderId="10" xfId="62" applyNumberFormat="1" applyFont="1" applyFill="1" applyBorder="1" applyAlignment="1" applyProtection="1">
      <alignment horizontal="center" vertical="center"/>
      <protection locked="0"/>
    </xf>
    <xf numFmtId="1" fontId="2" fillId="0" borderId="0" xfId="62" applyNumberFormat="1" applyFont="1" applyFill="1" applyBorder="1" applyAlignment="1" applyProtection="1">
      <alignment/>
      <protection locked="0"/>
    </xf>
    <xf numFmtId="1" fontId="1" fillId="0" borderId="0" xfId="62" applyNumberFormat="1" applyFont="1" applyFill="1" applyBorder="1" applyAlignment="1" applyProtection="1">
      <alignment horizontal="center"/>
      <protection locked="0"/>
    </xf>
    <xf numFmtId="1" fontId="15" fillId="0" borderId="28" xfId="62" applyNumberFormat="1" applyFont="1" applyFill="1" applyBorder="1" applyAlignment="1" applyProtection="1">
      <alignment horizontal="center" vertical="center" wrapText="1"/>
      <protection/>
    </xf>
    <xf numFmtId="1" fontId="1" fillId="0" borderId="27" xfId="62" applyNumberFormat="1" applyFont="1" applyFill="1" applyBorder="1" applyAlignment="1" applyProtection="1">
      <alignment horizontal="center"/>
      <protection/>
    </xf>
    <xf numFmtId="1" fontId="1" fillId="0" borderId="28" xfId="62" applyNumberFormat="1" applyFont="1" applyFill="1" applyBorder="1" applyAlignment="1" applyProtection="1">
      <alignment horizontal="center"/>
      <protection/>
    </xf>
    <xf numFmtId="1" fontId="3" fillId="0" borderId="27" xfId="62" applyNumberFormat="1" applyFont="1" applyFill="1" applyBorder="1" applyAlignment="1" applyProtection="1">
      <alignment horizontal="center" vertical="center"/>
      <protection locked="0"/>
    </xf>
    <xf numFmtId="3" fontId="17" fillId="0" borderId="28" xfId="62" applyNumberFormat="1" applyFont="1" applyFill="1" applyBorder="1" applyAlignment="1" applyProtection="1">
      <alignment horizontal="center" vertical="center"/>
      <protection locked="0"/>
    </xf>
    <xf numFmtId="0" fontId="12" fillId="0" borderId="38" xfId="67" applyFont="1" applyFill="1" applyBorder="1" applyAlignment="1">
      <alignment horizontal="left"/>
      <protection/>
    </xf>
    <xf numFmtId="0" fontId="71" fillId="0" borderId="10" xfId="0" applyFont="1" applyBorder="1" applyAlignment="1">
      <alignment horizontal="center" vertical="center"/>
    </xf>
    <xf numFmtId="0" fontId="12" fillId="0" borderId="39" xfId="67" applyFont="1" applyFill="1" applyBorder="1" applyAlignment="1">
      <alignment horizontal="left"/>
      <protection/>
    </xf>
    <xf numFmtId="3" fontId="18" fillId="0" borderId="30" xfId="62" applyNumberFormat="1" applyFont="1" applyFill="1" applyBorder="1" applyAlignment="1" applyProtection="1">
      <alignment horizontal="center" vertical="center"/>
      <protection locked="0"/>
    </xf>
    <xf numFmtId="3" fontId="18" fillId="0" borderId="30" xfId="55" applyNumberFormat="1" applyFont="1" applyFill="1" applyBorder="1" applyAlignment="1">
      <alignment horizontal="center" vertical="center"/>
      <protection/>
    </xf>
    <xf numFmtId="180" fontId="17" fillId="0" borderId="30" xfId="62" applyNumberFormat="1" applyFont="1" applyFill="1" applyBorder="1" applyAlignment="1" applyProtection="1">
      <alignment horizontal="center" vertical="center"/>
      <protection locked="0"/>
    </xf>
    <xf numFmtId="3" fontId="17" fillId="0" borderId="30" xfId="62" applyNumberFormat="1" applyFont="1" applyFill="1" applyBorder="1" applyAlignment="1" applyProtection="1">
      <alignment horizontal="center" vertical="center"/>
      <protection locked="0"/>
    </xf>
    <xf numFmtId="3" fontId="13" fillId="0" borderId="30" xfId="62" applyNumberFormat="1" applyFont="1" applyFill="1" applyBorder="1" applyAlignment="1" applyProtection="1">
      <alignment horizontal="center" vertical="center"/>
      <protection locked="0"/>
    </xf>
    <xf numFmtId="1" fontId="18" fillId="0" borderId="30" xfId="62" applyNumberFormat="1" applyFont="1" applyFill="1" applyBorder="1" applyAlignment="1" applyProtection="1">
      <alignment horizontal="center" vertical="center"/>
      <protection locked="0"/>
    </xf>
    <xf numFmtId="181" fontId="17" fillId="0" borderId="30" xfId="62" applyNumberFormat="1" applyFont="1" applyFill="1" applyBorder="1" applyAlignment="1" applyProtection="1">
      <alignment horizontal="center" vertical="center"/>
      <protection locked="0"/>
    </xf>
    <xf numFmtId="1" fontId="17" fillId="0" borderId="30" xfId="62" applyNumberFormat="1" applyFont="1" applyFill="1" applyBorder="1" applyAlignment="1" applyProtection="1">
      <alignment horizontal="center" vertical="center"/>
      <protection locked="0"/>
    </xf>
    <xf numFmtId="1" fontId="13" fillId="0" borderId="30" xfId="62" applyNumberFormat="1" applyFont="1" applyFill="1" applyBorder="1" applyAlignment="1" applyProtection="1">
      <alignment horizontal="center" vertical="center"/>
      <protection locked="0"/>
    </xf>
    <xf numFmtId="0" fontId="71" fillId="0" borderId="30" xfId="0" applyFont="1" applyBorder="1" applyAlignment="1">
      <alignment horizontal="center" vertical="center"/>
    </xf>
    <xf numFmtId="3" fontId="13" fillId="0" borderId="30" xfId="55" applyNumberFormat="1" applyFont="1" applyFill="1" applyBorder="1" applyAlignment="1">
      <alignment horizontal="center" vertical="center"/>
      <protection/>
    </xf>
    <xf numFmtId="1" fontId="13" fillId="0" borderId="30" xfId="0" applyNumberFormat="1" applyFont="1" applyFill="1" applyBorder="1" applyAlignment="1">
      <alignment horizontal="center" wrapText="1"/>
    </xf>
    <xf numFmtId="1" fontId="13" fillId="0" borderId="40" xfId="62" applyNumberFormat="1" applyFont="1" applyFill="1" applyBorder="1" applyAlignment="1" applyProtection="1">
      <alignment horizontal="center" vertical="center" wrapText="1"/>
      <protection locked="0"/>
    </xf>
    <xf numFmtId="181" fontId="17" fillId="0" borderId="30" xfId="62" applyNumberFormat="1" applyFont="1" applyFill="1" applyBorder="1" applyAlignment="1" applyProtection="1">
      <alignment horizontal="center" vertical="center" wrapText="1"/>
      <protection locked="0"/>
    </xf>
    <xf numFmtId="3" fontId="17" fillId="0" borderId="30" xfId="62" applyNumberFormat="1" applyFont="1" applyFill="1" applyBorder="1" applyAlignment="1" applyProtection="1">
      <alignment horizontal="center" vertical="center" wrapText="1"/>
      <protection locked="0"/>
    </xf>
    <xf numFmtId="3" fontId="18" fillId="0" borderId="30" xfId="64" applyNumberFormat="1" applyFont="1" applyFill="1" applyBorder="1" applyAlignment="1">
      <alignment horizontal="center" vertical="center" wrapText="1"/>
      <protection/>
    </xf>
    <xf numFmtId="1" fontId="18" fillId="0" borderId="30" xfId="55" applyNumberFormat="1" applyFont="1" applyFill="1" applyBorder="1" applyAlignment="1">
      <alignment horizontal="center" vertical="center"/>
      <protection/>
    </xf>
    <xf numFmtId="1" fontId="13" fillId="0" borderId="30" xfId="62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>
      <alignment horizontal="center"/>
    </xf>
    <xf numFmtId="3" fontId="17" fillId="0" borderId="31" xfId="62" applyNumberFormat="1" applyFont="1" applyFill="1" applyBorder="1" applyAlignment="1" applyProtection="1">
      <alignment horizontal="center" vertical="center"/>
      <protection locked="0"/>
    </xf>
    <xf numFmtId="3" fontId="74" fillId="0" borderId="10" xfId="62" applyNumberFormat="1" applyFont="1" applyFill="1" applyBorder="1" applyAlignment="1" applyProtection="1">
      <alignment horizontal="center" vertical="center"/>
      <protection locked="0"/>
    </xf>
    <xf numFmtId="0" fontId="36" fillId="0" borderId="10" xfId="65" applyFont="1" applyFill="1" applyBorder="1" applyAlignment="1">
      <alignment horizontal="center" vertical="top" wrapText="1"/>
      <protection/>
    </xf>
    <xf numFmtId="173" fontId="37" fillId="0" borderId="10" xfId="65" applyNumberFormat="1" applyFont="1" applyFill="1" applyBorder="1" applyAlignment="1">
      <alignment horizontal="center" vertical="center" wrapText="1"/>
      <protection/>
    </xf>
    <xf numFmtId="0" fontId="27" fillId="0" borderId="0" xfId="58" applyFont="1" applyFill="1" applyBorder="1" applyAlignment="1">
      <alignment horizontal="center" vertical="center" wrapText="1"/>
      <protection/>
    </xf>
    <xf numFmtId="0" fontId="35" fillId="0" borderId="0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43" fillId="0" borderId="10" xfId="58" applyFont="1" applyFill="1" applyBorder="1" applyAlignment="1">
      <alignment horizontal="center" vertical="center" wrapText="1"/>
      <protection/>
    </xf>
    <xf numFmtId="0" fontId="36" fillId="4" borderId="0" xfId="65" applyFont="1" applyFill="1" applyAlignment="1">
      <alignment horizontal="center" vertical="top" wrapText="1"/>
      <protection/>
    </xf>
    <xf numFmtId="0" fontId="24" fillId="0" borderId="41" xfId="58" applyFont="1" applyFill="1" applyBorder="1" applyAlignment="1">
      <alignment horizontal="center" vertical="center" wrapText="1"/>
      <protection/>
    </xf>
    <xf numFmtId="0" fontId="24" fillId="0" borderId="42" xfId="58" applyFont="1" applyFill="1" applyBorder="1" applyAlignment="1">
      <alignment horizontal="center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40" fillId="0" borderId="43" xfId="66" applyFont="1" applyFill="1" applyBorder="1" applyAlignment="1">
      <alignment horizontal="center" wrapText="1"/>
      <protection/>
    </xf>
    <xf numFmtId="0" fontId="40" fillId="0" borderId="44" xfId="66" applyFont="1" applyFill="1" applyBorder="1" applyAlignment="1">
      <alignment horizontal="center" wrapText="1"/>
      <protection/>
    </xf>
    <xf numFmtId="0" fontId="41" fillId="0" borderId="0" xfId="58" applyFont="1" applyFill="1" applyBorder="1" applyAlignment="1">
      <alignment horizontal="right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37" fillId="0" borderId="10" xfId="65" applyFont="1" applyFill="1" applyBorder="1" applyAlignment="1">
      <alignment horizontal="center" vertical="center" wrapText="1"/>
      <protection/>
    </xf>
    <xf numFmtId="173" fontId="37" fillId="0" borderId="10" xfId="65" applyNumberFormat="1" applyFont="1" applyBorder="1" applyAlignment="1">
      <alignment horizontal="center" vertical="center" wrapText="1"/>
      <protection/>
    </xf>
    <xf numFmtId="0" fontId="37" fillId="0" borderId="10" xfId="65" applyFont="1" applyBorder="1" applyAlignment="1">
      <alignment horizontal="center" vertical="center" wrapText="1"/>
      <protection/>
    </xf>
    <xf numFmtId="0" fontId="23" fillId="0" borderId="0" xfId="68" applyFont="1" applyFill="1" applyAlignment="1">
      <alignment horizontal="center" wrapText="1"/>
      <protection/>
    </xf>
    <xf numFmtId="0" fontId="25" fillId="0" borderId="0" xfId="68" applyFont="1" applyFill="1" applyAlignment="1">
      <alignment horizontal="center"/>
      <protection/>
    </xf>
    <xf numFmtId="0" fontId="26" fillId="0" borderId="45" xfId="68" applyFont="1" applyFill="1" applyBorder="1" applyAlignment="1">
      <alignment horizontal="center"/>
      <protection/>
    </xf>
    <xf numFmtId="0" fontId="26" fillId="0" borderId="46" xfId="68" applyFont="1" applyFill="1" applyBorder="1" applyAlignment="1">
      <alignment horizontal="center"/>
      <protection/>
    </xf>
    <xf numFmtId="2" fontId="27" fillId="0" borderId="47" xfId="68" applyNumberFormat="1" applyFont="1" applyFill="1" applyBorder="1" applyAlignment="1">
      <alignment horizontal="center" vertical="center" wrapText="1"/>
      <protection/>
    </xf>
    <xf numFmtId="2" fontId="27" fillId="0" borderId="10" xfId="68" applyNumberFormat="1" applyFont="1" applyFill="1" applyBorder="1" applyAlignment="1">
      <alignment horizontal="center" vertical="center" wrapText="1"/>
      <protection/>
    </xf>
    <xf numFmtId="0" fontId="27" fillId="0" borderId="47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14" fontId="27" fillId="0" borderId="47" xfId="49" applyNumberFormat="1" applyFont="1" applyBorder="1" applyAlignment="1">
      <alignment horizontal="center" vertical="center" wrapText="1"/>
      <protection/>
    </xf>
    <xf numFmtId="14" fontId="27" fillId="0" borderId="48" xfId="49" applyNumberFormat="1" applyFont="1" applyBorder="1" applyAlignment="1">
      <alignment horizontal="center" vertical="center" wrapText="1"/>
      <protection/>
    </xf>
    <xf numFmtId="0" fontId="30" fillId="0" borderId="0" xfId="68" applyFont="1" applyFill="1" applyAlignment="1">
      <alignment horizontal="center" wrapText="1"/>
      <protection/>
    </xf>
    <xf numFmtId="0" fontId="25" fillId="0" borderId="0" xfId="68" applyFont="1" applyFill="1" applyAlignment="1">
      <alignment horizontal="center" wrapText="1"/>
      <protection/>
    </xf>
    <xf numFmtId="0" fontId="26" fillId="0" borderId="49" xfId="68" applyFont="1" applyFill="1" applyBorder="1" applyAlignment="1">
      <alignment horizontal="center"/>
      <protection/>
    </xf>
    <xf numFmtId="0" fontId="26" fillId="0" borderId="27" xfId="68" applyFont="1" applyFill="1" applyBorder="1" applyAlignment="1">
      <alignment horizontal="center"/>
      <protection/>
    </xf>
    <xf numFmtId="0" fontId="23" fillId="0" borderId="47" xfId="68" applyFont="1" applyFill="1" applyBorder="1" applyAlignment="1">
      <alignment horizontal="center" vertical="center" wrapTex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48" xfId="68" applyFont="1" applyFill="1" applyBorder="1" applyAlignment="1">
      <alignment horizontal="center" vertical="center" wrapText="1"/>
      <protection/>
    </xf>
    <xf numFmtId="0" fontId="37" fillId="0" borderId="0" xfId="61" applyFont="1" applyAlignment="1">
      <alignment horizontal="center"/>
      <protection/>
    </xf>
    <xf numFmtId="0" fontId="37" fillId="0" borderId="5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51" xfId="60" applyFont="1" applyFill="1" applyBorder="1" applyAlignment="1">
      <alignment horizontal="center" vertical="center"/>
      <protection/>
    </xf>
    <xf numFmtId="0" fontId="9" fillId="0" borderId="52" xfId="59" applyFont="1" applyFill="1" applyBorder="1" applyAlignment="1">
      <alignment horizontal="left" vertical="center" wrapText="1"/>
      <protection/>
    </xf>
    <xf numFmtId="181" fontId="5" fillId="0" borderId="32" xfId="60" applyNumberFormat="1" applyFont="1" applyFill="1" applyBorder="1" applyAlignment="1">
      <alignment horizontal="center" vertical="center"/>
      <protection/>
    </xf>
    <xf numFmtId="181" fontId="5" fillId="0" borderId="53" xfId="60" applyNumberFormat="1" applyFont="1" applyFill="1" applyBorder="1" applyAlignment="1">
      <alignment horizontal="center" vertical="center"/>
      <protection/>
    </xf>
    <xf numFmtId="0" fontId="38" fillId="0" borderId="52" xfId="60" applyFont="1" applyFill="1" applyBorder="1" applyAlignment="1">
      <alignment horizontal="center" vertical="center" wrapText="1"/>
      <protection/>
    </xf>
    <xf numFmtId="0" fontId="38" fillId="0" borderId="50" xfId="60" applyFont="1" applyFill="1" applyBorder="1" applyAlignment="1">
      <alignment horizontal="center" vertical="center" wrapText="1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5" fillId="0" borderId="53" xfId="60" applyFont="1" applyFill="1" applyBorder="1" applyAlignment="1">
      <alignment horizontal="center" vertical="center"/>
      <protection/>
    </xf>
    <xf numFmtId="1" fontId="14" fillId="0" borderId="10" xfId="62" applyNumberFormat="1" applyFont="1" applyFill="1" applyBorder="1" applyAlignment="1" applyProtection="1">
      <alignment horizontal="center" vertical="center" wrapText="1"/>
      <protection/>
    </xf>
    <xf numFmtId="1" fontId="1" fillId="0" borderId="45" xfId="62" applyNumberFormat="1" applyFont="1" applyFill="1" applyBorder="1" applyAlignment="1" applyProtection="1">
      <alignment horizontal="center"/>
      <protection/>
    </xf>
    <xf numFmtId="1" fontId="1" fillId="0" borderId="54" xfId="62" applyNumberFormat="1" applyFont="1" applyFill="1" applyBorder="1" applyAlignment="1" applyProtection="1">
      <alignment horizontal="center"/>
      <protection/>
    </xf>
    <xf numFmtId="1" fontId="1" fillId="0" borderId="46" xfId="62" applyNumberFormat="1" applyFont="1" applyFill="1" applyBorder="1" applyAlignment="1" applyProtection="1">
      <alignment horizontal="center"/>
      <protection/>
    </xf>
    <xf numFmtId="1" fontId="12" fillId="0" borderId="47" xfId="62" applyNumberFormat="1" applyFont="1" applyFill="1" applyBorder="1" applyAlignment="1" applyProtection="1">
      <alignment horizontal="center" vertical="center" wrapText="1"/>
      <protection/>
    </xf>
    <xf numFmtId="1" fontId="12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55" xfId="62" applyNumberFormat="1" applyFont="1" applyFill="1" applyBorder="1" applyAlignment="1" applyProtection="1">
      <alignment horizontal="center" vertical="center" wrapText="1"/>
      <protection/>
    </xf>
    <xf numFmtId="1" fontId="12" fillId="0" borderId="56" xfId="62" applyNumberFormat="1" applyFont="1" applyFill="1" applyBorder="1" applyAlignment="1" applyProtection="1">
      <alignment horizontal="center" vertical="center" wrapText="1"/>
      <protection/>
    </xf>
    <xf numFmtId="1" fontId="12" fillId="0" borderId="57" xfId="62" applyNumberFormat="1" applyFont="1" applyFill="1" applyBorder="1" applyAlignment="1" applyProtection="1">
      <alignment horizontal="center" vertical="center" wrapText="1"/>
      <protection/>
    </xf>
    <xf numFmtId="1" fontId="12" fillId="0" borderId="58" xfId="62" applyNumberFormat="1" applyFont="1" applyFill="1" applyBorder="1" applyAlignment="1" applyProtection="1">
      <alignment horizontal="center" vertical="center" wrapText="1"/>
      <protection/>
    </xf>
    <xf numFmtId="1" fontId="12" fillId="0" borderId="59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Fill="1" applyBorder="1" applyAlignment="1" applyProtection="1">
      <alignment horizontal="center" vertical="center" wrapText="1"/>
      <protection/>
    </xf>
    <xf numFmtId="1" fontId="12" fillId="0" borderId="60" xfId="62" applyNumberFormat="1" applyFont="1" applyFill="1" applyBorder="1" applyAlignment="1" applyProtection="1">
      <alignment horizontal="center" vertical="center" wrapText="1"/>
      <protection/>
    </xf>
    <xf numFmtId="1" fontId="14" fillId="0" borderId="55" xfId="62" applyNumberFormat="1" applyFont="1" applyFill="1" applyBorder="1" applyAlignment="1" applyProtection="1">
      <alignment horizontal="center" vertical="center" wrapText="1"/>
      <protection/>
    </xf>
    <xf numFmtId="1" fontId="14" fillId="0" borderId="11" xfId="62" applyNumberFormat="1" applyFont="1" applyFill="1" applyBorder="1" applyAlignment="1" applyProtection="1">
      <alignment horizontal="center" vertical="center" wrapText="1"/>
      <protection/>
    </xf>
    <xf numFmtId="1" fontId="15" fillId="0" borderId="10" xfId="62" applyNumberFormat="1" applyFont="1" applyFill="1" applyBorder="1" applyAlignment="1" applyProtection="1">
      <alignment horizontal="center" vertical="center" wrapText="1"/>
      <protection/>
    </xf>
    <xf numFmtId="1" fontId="36" fillId="0" borderId="0" xfId="62" applyNumberFormat="1" applyFont="1" applyFill="1" applyAlignment="1" applyProtection="1">
      <alignment horizontal="center"/>
      <protection locked="0"/>
    </xf>
    <xf numFmtId="1" fontId="36" fillId="0" borderId="0" xfId="62" applyNumberFormat="1" applyFont="1" applyFill="1" applyBorder="1" applyAlignment="1" applyProtection="1">
      <alignment horizontal="center"/>
      <protection locked="0"/>
    </xf>
    <xf numFmtId="1" fontId="12" fillId="0" borderId="12" xfId="62" applyNumberFormat="1" applyFont="1" applyFill="1" applyBorder="1" applyAlignment="1" applyProtection="1">
      <alignment horizontal="center" vertical="center" wrapText="1"/>
      <protection/>
    </xf>
    <xf numFmtId="1" fontId="12" fillId="0" borderId="50" xfId="62" applyNumberFormat="1" applyFont="1" applyFill="1" applyBorder="1" applyAlignment="1" applyProtection="1">
      <alignment horizontal="center" vertical="center" wrapText="1"/>
      <protection/>
    </xf>
    <xf numFmtId="1" fontId="12" fillId="0" borderId="51" xfId="62" applyNumberFormat="1" applyFont="1" applyFill="1" applyBorder="1" applyAlignment="1" applyProtection="1">
      <alignment horizontal="center" vertical="center" wrapText="1"/>
      <protection/>
    </xf>
    <xf numFmtId="1" fontId="15" fillId="0" borderId="32" xfId="62" applyNumberFormat="1" applyFont="1" applyFill="1" applyBorder="1" applyAlignment="1" applyProtection="1">
      <alignment horizontal="center" vertical="center" wrapText="1"/>
      <protection/>
    </xf>
    <xf numFmtId="1" fontId="15" fillId="0" borderId="53" xfId="62" applyNumberFormat="1" applyFont="1" applyFill="1" applyBorder="1" applyAlignment="1" applyProtection="1">
      <alignment horizontal="center" vertical="center" wrapText="1"/>
      <protection/>
    </xf>
    <xf numFmtId="1" fontId="12" fillId="0" borderId="61" xfId="62" applyNumberFormat="1" applyFont="1" applyFill="1" applyBorder="1" applyAlignment="1" applyProtection="1">
      <alignment horizontal="center" vertical="center" wrapText="1"/>
      <protection/>
    </xf>
    <xf numFmtId="1" fontId="12" fillId="0" borderId="62" xfId="62" applyNumberFormat="1" applyFont="1" applyFill="1" applyBorder="1" applyAlignment="1" applyProtection="1">
      <alignment horizontal="center" vertical="center" wrapText="1"/>
      <protection/>
    </xf>
    <xf numFmtId="1" fontId="12" fillId="0" borderId="63" xfId="62" applyNumberFormat="1" applyFont="1" applyFill="1" applyBorder="1" applyAlignment="1" applyProtection="1">
      <alignment horizontal="center" vertical="center" wrapText="1"/>
      <protection/>
    </xf>
    <xf numFmtId="1" fontId="12" fillId="0" borderId="64" xfId="62" applyNumberFormat="1" applyFont="1" applyFill="1" applyBorder="1" applyAlignment="1" applyProtection="1">
      <alignment horizontal="center" vertical="center" wrapText="1"/>
      <protection/>
    </xf>
    <xf numFmtId="1" fontId="12" fillId="0" borderId="52" xfId="62" applyNumberFormat="1" applyFont="1" applyFill="1" applyBorder="1" applyAlignment="1" applyProtection="1">
      <alignment horizontal="center" vertical="center" wrapText="1"/>
      <protection/>
    </xf>
    <xf numFmtId="1" fontId="12" fillId="0" borderId="65" xfId="62" applyNumberFormat="1" applyFont="1" applyFill="1" applyBorder="1" applyAlignment="1" applyProtection="1">
      <alignment horizontal="center" vertical="center" wrapText="1"/>
      <protection/>
    </xf>
    <xf numFmtId="1" fontId="12" fillId="0" borderId="47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53" xfId="62" applyNumberFormat="1" applyFont="1" applyFill="1" applyBorder="1" applyAlignment="1" applyProtection="1">
      <alignment horizontal="center" vertical="center" wrapText="1"/>
      <protection/>
    </xf>
    <xf numFmtId="1" fontId="16" fillId="0" borderId="10" xfId="62" applyNumberFormat="1" applyFont="1" applyFill="1" applyBorder="1" applyAlignment="1" applyProtection="1">
      <alignment horizontal="center" vertical="center" wrapText="1"/>
      <protection/>
    </xf>
    <xf numFmtId="1" fontId="15" fillId="0" borderId="28" xfId="62" applyNumberFormat="1" applyFont="1" applyFill="1" applyBorder="1" applyAlignment="1" applyProtection="1">
      <alignment horizontal="center" vertical="center" wrapText="1"/>
      <protection/>
    </xf>
    <xf numFmtId="1" fontId="12" fillId="0" borderId="66" xfId="62" applyNumberFormat="1" applyFont="1" applyFill="1" applyBorder="1" applyAlignment="1" applyProtection="1">
      <alignment horizontal="center" vertical="center" wrapText="1"/>
      <protection/>
    </xf>
    <xf numFmtId="1" fontId="12" fillId="0" borderId="67" xfId="62" applyNumberFormat="1" applyFont="1" applyFill="1" applyBorder="1" applyAlignment="1" applyProtection="1">
      <alignment horizontal="center" vertical="center" wrapText="1"/>
      <protection/>
    </xf>
    <xf numFmtId="1" fontId="12" fillId="0" borderId="34" xfId="62" applyNumberFormat="1" applyFont="1" applyFill="1" applyBorder="1" applyAlignment="1" applyProtection="1">
      <alignment horizontal="center" vertical="center" wrapText="1"/>
      <protection/>
    </xf>
    <xf numFmtId="1" fontId="12" fillId="0" borderId="68" xfId="62" applyNumberFormat="1" applyFont="1" applyFill="1" applyBorder="1" applyAlignment="1" applyProtection="1">
      <alignment horizontal="center" vertical="center" wrapText="1"/>
      <protection/>
    </xf>
    <xf numFmtId="1" fontId="12" fillId="0" borderId="69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Fill="1" applyBorder="1" applyAlignment="1" applyProtection="1">
      <alignment horizontal="center" vertical="center" wrapText="1"/>
      <protection/>
    </xf>
    <xf numFmtId="1" fontId="12" fillId="0" borderId="70" xfId="62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 3" xfId="49"/>
    <cellStyle name="Звичайний 3 2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ПОСЛУГИ січень-лютий Хм.обл" xfId="67"/>
    <cellStyle name="Обычный_Форма7Н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73" zoomScaleSheetLayoutView="73" zoomScalePageLayoutView="0" workbookViewId="0" topLeftCell="A1">
      <selection activeCell="B10" sqref="B10"/>
    </sheetView>
  </sheetViews>
  <sheetFormatPr defaultColWidth="10.28125" defaultRowHeight="15"/>
  <cols>
    <col min="1" max="1" width="68.7109375" style="82" customWidth="1"/>
    <col min="2" max="2" width="25.57421875" style="88" customWidth="1"/>
    <col min="3" max="3" width="26.28125" style="88" customWidth="1"/>
    <col min="4" max="237" width="7.8515625" style="82" customWidth="1"/>
    <col min="238" max="238" width="39.28125" style="82" customWidth="1"/>
    <col min="239" max="16384" width="10.28125" style="82" customWidth="1"/>
  </cols>
  <sheetData>
    <row r="1" spans="1:3" ht="49.5" customHeight="1">
      <c r="A1" s="252" t="s">
        <v>165</v>
      </c>
      <c r="B1" s="252"/>
      <c r="C1" s="252"/>
    </row>
    <row r="2" spans="1:3" ht="38.25" customHeight="1" thickBot="1">
      <c r="A2" s="253" t="s">
        <v>155</v>
      </c>
      <c r="B2" s="254"/>
      <c r="C2" s="254"/>
    </row>
    <row r="3" spans="1:3" s="85" customFormat="1" ht="39" customHeight="1" thickTop="1">
      <c r="A3" s="84"/>
      <c r="B3" s="250" t="s">
        <v>82</v>
      </c>
      <c r="C3" s="251"/>
    </row>
    <row r="4" spans="1:3" s="85" customFormat="1" ht="40.5" customHeight="1" thickBot="1">
      <c r="A4" s="86"/>
      <c r="B4" s="128" t="s">
        <v>166</v>
      </c>
      <c r="C4" s="129" t="s">
        <v>167</v>
      </c>
    </row>
    <row r="5" spans="1:3" s="85" customFormat="1" ht="63" customHeight="1" thickTop="1">
      <c r="A5" s="122" t="s">
        <v>94</v>
      </c>
      <c r="B5" s="111">
        <v>558.3</v>
      </c>
      <c r="C5" s="112">
        <v>560.3</v>
      </c>
    </row>
    <row r="6" spans="1:3" s="85" customFormat="1" ht="48.75" customHeight="1">
      <c r="A6" s="123" t="s">
        <v>93</v>
      </c>
      <c r="B6" s="113">
        <v>59.2</v>
      </c>
      <c r="C6" s="114">
        <v>60</v>
      </c>
    </row>
    <row r="7" spans="1:3" s="85" customFormat="1" ht="57" customHeight="1">
      <c r="A7" s="124" t="s">
        <v>95</v>
      </c>
      <c r="B7" s="115">
        <v>496.9</v>
      </c>
      <c r="C7" s="116">
        <v>501.8</v>
      </c>
    </row>
    <row r="8" spans="1:3" s="85" customFormat="1" ht="54.75" customHeight="1">
      <c r="A8" s="125" t="s">
        <v>92</v>
      </c>
      <c r="B8" s="117">
        <v>52.7</v>
      </c>
      <c r="C8" s="118">
        <v>53.7</v>
      </c>
    </row>
    <row r="9" spans="1:3" s="85" customFormat="1" ht="70.5" customHeight="1">
      <c r="A9" s="126" t="s">
        <v>154</v>
      </c>
      <c r="B9" s="119">
        <v>61.4</v>
      </c>
      <c r="C9" s="120">
        <v>58.5</v>
      </c>
    </row>
    <row r="10" spans="1:3" s="85" customFormat="1" ht="60.75" customHeight="1">
      <c r="A10" s="127" t="s">
        <v>96</v>
      </c>
      <c r="B10" s="113">
        <v>11</v>
      </c>
      <c r="C10" s="121">
        <v>10.4</v>
      </c>
    </row>
    <row r="11" spans="1:3" s="89" customFormat="1" ht="15">
      <c r="A11" s="87"/>
      <c r="B11" s="87"/>
      <c r="C11" s="88"/>
    </row>
    <row r="12" spans="1:3" s="91" customFormat="1" ht="12" customHeight="1">
      <c r="A12" s="90"/>
      <c r="B12" s="90"/>
      <c r="C12" s="88"/>
    </row>
    <row r="13" ht="15">
      <c r="A13" s="92"/>
    </row>
    <row r="14" ht="15">
      <c r="A14" s="92"/>
    </row>
    <row r="15" ht="15">
      <c r="A15" s="92"/>
    </row>
    <row r="16" ht="15">
      <c r="A16" s="92"/>
    </row>
    <row r="17" ht="15">
      <c r="A17" s="92"/>
    </row>
    <row r="18" ht="15">
      <c r="A18" s="92"/>
    </row>
    <row r="19" ht="15">
      <c r="A19" s="92"/>
    </row>
    <row r="20" ht="15">
      <c r="A20" s="92"/>
    </row>
    <row r="21" ht="15">
      <c r="A21" s="92"/>
    </row>
    <row r="22" ht="15">
      <c r="A22" s="92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C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G17" sqref="G17"/>
    </sheetView>
  </sheetViews>
  <sheetFormatPr defaultColWidth="8.28125" defaultRowHeight="15"/>
  <cols>
    <col min="1" max="1" width="20.8515625" style="94" customWidth="1"/>
    <col min="2" max="2" width="16.421875" style="94" customWidth="1"/>
    <col min="3" max="3" width="14.421875" style="94" customWidth="1"/>
    <col min="4" max="4" width="14.00390625" style="94" customWidth="1"/>
    <col min="5" max="5" width="13.28125" style="94" customWidth="1"/>
    <col min="6" max="7" width="12.7109375" style="94" customWidth="1"/>
    <col min="8" max="8" width="12.57421875" style="94" customWidth="1"/>
    <col min="9" max="9" width="13.7109375" style="94" customWidth="1"/>
    <col min="10" max="10" width="9.140625" style="95" customWidth="1"/>
    <col min="11" max="252" width="9.140625" style="94" customWidth="1"/>
    <col min="253" max="253" width="18.57421875" style="94" customWidth="1"/>
    <col min="254" max="254" width="11.57421875" style="94" customWidth="1"/>
    <col min="255" max="255" width="11.00390625" style="94" customWidth="1"/>
    <col min="256" max="16384" width="8.28125" style="94" customWidth="1"/>
  </cols>
  <sheetData>
    <row r="1" spans="1:9" s="93" customFormat="1" ht="18" customHeight="1">
      <c r="A1" s="245" t="s">
        <v>83</v>
      </c>
      <c r="B1" s="245"/>
      <c r="C1" s="245"/>
      <c r="D1" s="245"/>
      <c r="E1" s="245"/>
      <c r="F1" s="245"/>
      <c r="G1" s="245"/>
      <c r="H1" s="245"/>
      <c r="I1" s="245"/>
    </row>
    <row r="2" spans="1:9" s="93" customFormat="1" ht="15.75" customHeight="1">
      <c r="A2" s="245" t="s">
        <v>168</v>
      </c>
      <c r="B2" s="245"/>
      <c r="C2" s="245"/>
      <c r="D2" s="245"/>
      <c r="E2" s="245"/>
      <c r="F2" s="245"/>
      <c r="G2" s="245"/>
      <c r="H2" s="245"/>
      <c r="I2" s="245"/>
    </row>
    <row r="3" spans="1:9" s="93" customFormat="1" ht="14.25" customHeight="1">
      <c r="A3" s="246" t="s">
        <v>84</v>
      </c>
      <c r="B3" s="246"/>
      <c r="C3" s="246"/>
      <c r="D3" s="246"/>
      <c r="E3" s="246"/>
      <c r="F3" s="246"/>
      <c r="G3" s="246"/>
      <c r="H3" s="246"/>
      <c r="I3" s="246"/>
    </row>
    <row r="4" spans="1:9" s="93" customFormat="1" ht="9" customHeight="1" hidden="1">
      <c r="A4" s="246"/>
      <c r="B4" s="246"/>
      <c r="C4" s="246"/>
      <c r="D4" s="246"/>
      <c r="E4" s="246"/>
      <c r="F4" s="246"/>
      <c r="G4" s="246"/>
      <c r="H4" s="246"/>
      <c r="I4" s="246"/>
    </row>
    <row r="5" spans="1:9" ht="18" customHeight="1">
      <c r="A5" s="83" t="s">
        <v>81</v>
      </c>
      <c r="F5" s="255"/>
      <c r="G5" s="255"/>
      <c r="H5" s="255"/>
      <c r="I5" s="255"/>
    </row>
    <row r="6" spans="1:9" s="96" customFormat="1" ht="16.5" customHeight="1">
      <c r="A6" s="256"/>
      <c r="B6" s="247" t="s">
        <v>85</v>
      </c>
      <c r="C6" s="247"/>
      <c r="D6" s="247" t="s">
        <v>86</v>
      </c>
      <c r="E6" s="247"/>
      <c r="F6" s="247" t="s">
        <v>87</v>
      </c>
      <c r="G6" s="247"/>
      <c r="H6" s="247" t="s">
        <v>88</v>
      </c>
      <c r="I6" s="247"/>
    </row>
    <row r="7" spans="1:9" s="97" customFormat="1" ht="27.75" customHeight="1">
      <c r="A7" s="256"/>
      <c r="B7" s="110" t="s">
        <v>4</v>
      </c>
      <c r="C7" s="110" t="s">
        <v>157</v>
      </c>
      <c r="D7" s="110" t="s">
        <v>4</v>
      </c>
      <c r="E7" s="110" t="s">
        <v>157</v>
      </c>
      <c r="F7" s="110" t="s">
        <v>4</v>
      </c>
      <c r="G7" s="110" t="s">
        <v>157</v>
      </c>
      <c r="H7" s="110" t="s">
        <v>4</v>
      </c>
      <c r="I7" s="110" t="s">
        <v>157</v>
      </c>
    </row>
    <row r="8" spans="1:9" s="96" customFormat="1" ht="12.75" customHeight="1">
      <c r="A8" s="98"/>
      <c r="B8" s="248" t="s">
        <v>89</v>
      </c>
      <c r="C8" s="248"/>
      <c r="D8" s="248" t="s">
        <v>90</v>
      </c>
      <c r="E8" s="248"/>
      <c r="F8" s="248" t="s">
        <v>89</v>
      </c>
      <c r="G8" s="248"/>
      <c r="H8" s="248" t="s">
        <v>90</v>
      </c>
      <c r="I8" s="248"/>
    </row>
    <row r="9" spans="1:9" s="103" customFormat="1" ht="18" customHeight="1">
      <c r="A9" s="99" t="s">
        <v>24</v>
      </c>
      <c r="B9" s="100">
        <v>15885.799999999996</v>
      </c>
      <c r="C9" s="101">
        <v>16034.9</v>
      </c>
      <c r="D9" s="102">
        <v>55.2</v>
      </c>
      <c r="E9" s="102">
        <v>55.9</v>
      </c>
      <c r="F9" s="101">
        <v>1786.8999999999999</v>
      </c>
      <c r="G9" s="101">
        <v>1712.8000000000004</v>
      </c>
      <c r="H9" s="102">
        <v>10.1</v>
      </c>
      <c r="I9" s="102">
        <v>9.7</v>
      </c>
    </row>
    <row r="10" spans="1:9" ht="15.75" customHeight="1">
      <c r="A10" s="104" t="s">
        <v>25</v>
      </c>
      <c r="B10" s="105">
        <v>643</v>
      </c>
      <c r="C10" s="105">
        <v>644.9</v>
      </c>
      <c r="D10" s="105">
        <v>55.5</v>
      </c>
      <c r="E10" s="105">
        <v>56.1</v>
      </c>
      <c r="F10" s="106">
        <v>81.3</v>
      </c>
      <c r="G10" s="106">
        <v>79.9</v>
      </c>
      <c r="H10" s="105">
        <v>11.2</v>
      </c>
      <c r="I10" s="105">
        <v>11</v>
      </c>
    </row>
    <row r="11" spans="1:9" ht="15.75" customHeight="1">
      <c r="A11" s="104" t="s">
        <v>26</v>
      </c>
      <c r="B11" s="105">
        <v>359.8</v>
      </c>
      <c r="C11" s="105">
        <v>364.2</v>
      </c>
      <c r="D11" s="105">
        <v>48</v>
      </c>
      <c r="E11" s="105">
        <v>48.6</v>
      </c>
      <c r="F11" s="106">
        <v>57.1</v>
      </c>
      <c r="G11" s="106">
        <v>54.4</v>
      </c>
      <c r="H11" s="105">
        <v>13.7</v>
      </c>
      <c r="I11" s="105">
        <v>13</v>
      </c>
    </row>
    <row r="12" spans="1:9" ht="15.75" customHeight="1">
      <c r="A12" s="104" t="s">
        <v>27</v>
      </c>
      <c r="B12" s="105">
        <v>1385.3</v>
      </c>
      <c r="C12" s="105">
        <v>1400</v>
      </c>
      <c r="D12" s="105">
        <v>57.8</v>
      </c>
      <c r="E12" s="105">
        <v>58.5</v>
      </c>
      <c r="F12" s="106">
        <v>128.9</v>
      </c>
      <c r="G12" s="106">
        <v>125.8</v>
      </c>
      <c r="H12" s="105">
        <v>8.5</v>
      </c>
      <c r="I12" s="105">
        <v>8.2</v>
      </c>
    </row>
    <row r="13" spans="1:9" ht="15.75" customHeight="1">
      <c r="A13" s="104" t="s">
        <v>28</v>
      </c>
      <c r="B13" s="105">
        <v>731.1</v>
      </c>
      <c r="C13" s="105">
        <v>737.1</v>
      </c>
      <c r="D13" s="105">
        <v>49.2</v>
      </c>
      <c r="E13" s="105">
        <v>49.7</v>
      </c>
      <c r="F13" s="106">
        <v>130.8</v>
      </c>
      <c r="G13" s="106">
        <v>125.3</v>
      </c>
      <c r="H13" s="105">
        <v>15.2</v>
      </c>
      <c r="I13" s="105">
        <v>14.5</v>
      </c>
    </row>
    <row r="14" spans="1:9" ht="15.75" customHeight="1">
      <c r="A14" s="104" t="s">
        <v>29</v>
      </c>
      <c r="B14" s="105">
        <v>476.9</v>
      </c>
      <c r="C14" s="105">
        <v>482.5</v>
      </c>
      <c r="D14" s="105">
        <v>52.7</v>
      </c>
      <c r="E14" s="105">
        <v>53.7</v>
      </c>
      <c r="F14" s="106">
        <v>63.8</v>
      </c>
      <c r="G14" s="106">
        <v>60.1</v>
      </c>
      <c r="H14" s="105">
        <v>11.8</v>
      </c>
      <c r="I14" s="105">
        <v>11.1</v>
      </c>
    </row>
    <row r="15" spans="1:9" ht="15.75" customHeight="1">
      <c r="A15" s="104" t="s">
        <v>30</v>
      </c>
      <c r="B15" s="105">
        <v>494.5</v>
      </c>
      <c r="C15" s="105">
        <v>497.2</v>
      </c>
      <c r="D15" s="105">
        <v>53.6</v>
      </c>
      <c r="E15" s="105">
        <v>54</v>
      </c>
      <c r="F15" s="106">
        <v>56.4</v>
      </c>
      <c r="G15" s="106">
        <v>54.5</v>
      </c>
      <c r="H15" s="105">
        <v>10.2</v>
      </c>
      <c r="I15" s="105">
        <v>9.9</v>
      </c>
    </row>
    <row r="16" spans="1:9" ht="15.75" customHeight="1">
      <c r="A16" s="104" t="s">
        <v>31</v>
      </c>
      <c r="B16" s="105">
        <v>719.4</v>
      </c>
      <c r="C16" s="105">
        <v>720.4</v>
      </c>
      <c r="D16" s="105">
        <v>55.1</v>
      </c>
      <c r="E16" s="105">
        <v>55.8</v>
      </c>
      <c r="F16" s="106">
        <v>86.8</v>
      </c>
      <c r="G16" s="106">
        <v>85.8</v>
      </c>
      <c r="H16" s="105">
        <v>10.8</v>
      </c>
      <c r="I16" s="105">
        <v>10.6</v>
      </c>
    </row>
    <row r="17" spans="1:9" ht="15.75" customHeight="1">
      <c r="A17" s="104" t="s">
        <v>32</v>
      </c>
      <c r="B17" s="105">
        <v>543.3</v>
      </c>
      <c r="C17" s="105">
        <v>551.2</v>
      </c>
      <c r="D17" s="105">
        <v>53.4</v>
      </c>
      <c r="E17" s="105">
        <v>54.2</v>
      </c>
      <c r="F17" s="106">
        <v>55.8</v>
      </c>
      <c r="G17" s="106">
        <v>51.2</v>
      </c>
      <c r="H17" s="105">
        <v>9.3</v>
      </c>
      <c r="I17" s="105">
        <v>8.5</v>
      </c>
    </row>
    <row r="18" spans="1:9" ht="15.75" customHeight="1">
      <c r="A18" s="104" t="s">
        <v>91</v>
      </c>
      <c r="B18" s="105">
        <v>740.8</v>
      </c>
      <c r="C18" s="105">
        <v>756.6</v>
      </c>
      <c r="D18" s="105">
        <v>58</v>
      </c>
      <c r="E18" s="105">
        <v>58.6</v>
      </c>
      <c r="F18" s="106">
        <v>54.1</v>
      </c>
      <c r="G18" s="106">
        <v>52.2</v>
      </c>
      <c r="H18" s="105">
        <v>6.8</v>
      </c>
      <c r="I18" s="105">
        <v>6.5</v>
      </c>
    </row>
    <row r="19" spans="1:9" ht="15.75" customHeight="1">
      <c r="A19" s="104" t="s">
        <v>33</v>
      </c>
      <c r="B19" s="105">
        <v>375.7</v>
      </c>
      <c r="C19" s="105">
        <v>376.6</v>
      </c>
      <c r="D19" s="105">
        <v>53.2</v>
      </c>
      <c r="E19" s="105">
        <v>53.9</v>
      </c>
      <c r="F19" s="106">
        <v>54.9</v>
      </c>
      <c r="G19" s="106">
        <v>54.2</v>
      </c>
      <c r="H19" s="105">
        <v>12.7</v>
      </c>
      <c r="I19" s="105">
        <v>12.6</v>
      </c>
    </row>
    <row r="20" spans="1:9" ht="15.75" customHeight="1">
      <c r="A20" s="104" t="s">
        <v>34</v>
      </c>
      <c r="B20" s="105">
        <v>288.3</v>
      </c>
      <c r="C20" s="105">
        <v>289.4</v>
      </c>
      <c r="D20" s="105">
        <v>54</v>
      </c>
      <c r="E20" s="105">
        <v>55.2</v>
      </c>
      <c r="F20" s="106">
        <v>59</v>
      </c>
      <c r="G20" s="106">
        <v>58.2</v>
      </c>
      <c r="H20" s="105">
        <v>17</v>
      </c>
      <c r="I20" s="105">
        <v>16.7</v>
      </c>
    </row>
    <row r="21" spans="1:9" ht="15.75" customHeight="1">
      <c r="A21" s="104" t="s">
        <v>36</v>
      </c>
      <c r="B21" s="105">
        <v>1032.9</v>
      </c>
      <c r="C21" s="105">
        <v>1042.9</v>
      </c>
      <c r="D21" s="105">
        <v>55.2</v>
      </c>
      <c r="E21" s="105">
        <v>55.9</v>
      </c>
      <c r="F21" s="106">
        <v>94.5</v>
      </c>
      <c r="G21" s="106">
        <v>88.3</v>
      </c>
      <c r="H21" s="105">
        <v>8.4</v>
      </c>
      <c r="I21" s="105">
        <v>7.8</v>
      </c>
    </row>
    <row r="22" spans="1:9" ht="15.75" customHeight="1">
      <c r="A22" s="104" t="s">
        <v>37</v>
      </c>
      <c r="B22" s="105">
        <v>492.1</v>
      </c>
      <c r="C22" s="105">
        <v>493.7</v>
      </c>
      <c r="D22" s="105">
        <v>57.1</v>
      </c>
      <c r="E22" s="105">
        <v>57.8</v>
      </c>
      <c r="F22" s="106">
        <v>58</v>
      </c>
      <c r="G22" s="106">
        <v>56.6</v>
      </c>
      <c r="H22" s="105">
        <v>10.5</v>
      </c>
      <c r="I22" s="105">
        <v>10.3</v>
      </c>
    </row>
    <row r="23" spans="1:9" ht="15.75" customHeight="1">
      <c r="A23" s="104" t="s">
        <v>38</v>
      </c>
      <c r="B23" s="105">
        <v>977.3</v>
      </c>
      <c r="C23" s="105">
        <v>982.6</v>
      </c>
      <c r="D23" s="105">
        <v>55.5</v>
      </c>
      <c r="E23" s="105">
        <v>56</v>
      </c>
      <c r="F23" s="106">
        <v>83.2</v>
      </c>
      <c r="G23" s="106">
        <v>78.7</v>
      </c>
      <c r="H23" s="105">
        <v>7.8</v>
      </c>
      <c r="I23" s="105">
        <v>7.4</v>
      </c>
    </row>
    <row r="24" spans="1:9" ht="15.75" customHeight="1">
      <c r="A24" s="104" t="s">
        <v>39</v>
      </c>
      <c r="B24" s="105">
        <v>570.3</v>
      </c>
      <c r="C24" s="105">
        <v>573</v>
      </c>
      <c r="D24" s="105">
        <v>53.6</v>
      </c>
      <c r="E24" s="105">
        <v>54.4</v>
      </c>
      <c r="F24" s="106">
        <v>81.8</v>
      </c>
      <c r="G24" s="106">
        <v>79.9</v>
      </c>
      <c r="H24" s="105">
        <v>12.5</v>
      </c>
      <c r="I24" s="105">
        <v>12.2</v>
      </c>
    </row>
    <row r="25" spans="1:9" ht="15.75" customHeight="1">
      <c r="A25" s="104" t="s">
        <v>40</v>
      </c>
      <c r="B25" s="105">
        <v>462.5</v>
      </c>
      <c r="C25" s="105">
        <v>465.3</v>
      </c>
      <c r="D25" s="105">
        <v>55.3</v>
      </c>
      <c r="E25" s="105">
        <v>55.8</v>
      </c>
      <c r="F25" s="106">
        <v>58.8</v>
      </c>
      <c r="G25" s="106">
        <v>56.4</v>
      </c>
      <c r="H25" s="105">
        <v>11.3</v>
      </c>
      <c r="I25" s="105">
        <v>10.8</v>
      </c>
    </row>
    <row r="26" spans="1:9" ht="15.75" customHeight="1">
      <c r="A26" s="104" t="s">
        <v>41</v>
      </c>
      <c r="B26" s="105">
        <v>445.3</v>
      </c>
      <c r="C26" s="105">
        <v>453</v>
      </c>
      <c r="D26" s="105">
        <v>53.1</v>
      </c>
      <c r="E26" s="105">
        <v>54.5</v>
      </c>
      <c r="F26" s="106">
        <v>50.7</v>
      </c>
      <c r="G26" s="106">
        <v>49</v>
      </c>
      <c r="H26" s="105">
        <v>10.2</v>
      </c>
      <c r="I26" s="105">
        <v>9.8</v>
      </c>
    </row>
    <row r="27" spans="1:9" ht="15.75" customHeight="1">
      <c r="A27" s="104" t="s">
        <v>42</v>
      </c>
      <c r="B27" s="105">
        <v>383.1</v>
      </c>
      <c r="C27" s="105">
        <v>392</v>
      </c>
      <c r="D27" s="105">
        <v>49</v>
      </c>
      <c r="E27" s="105">
        <v>50.3</v>
      </c>
      <c r="F27" s="106">
        <v>60</v>
      </c>
      <c r="G27" s="106">
        <v>56.8</v>
      </c>
      <c r="H27" s="105">
        <v>13.5</v>
      </c>
      <c r="I27" s="105">
        <v>12.7</v>
      </c>
    </row>
    <row r="28" spans="1:9" ht="15.75" customHeight="1">
      <c r="A28" s="104" t="s">
        <v>43</v>
      </c>
      <c r="B28" s="105">
        <v>1221.5</v>
      </c>
      <c r="C28" s="105">
        <v>1240.5</v>
      </c>
      <c r="D28" s="105">
        <v>59.3</v>
      </c>
      <c r="E28" s="105">
        <v>60.5</v>
      </c>
      <c r="F28" s="106">
        <v>87.7</v>
      </c>
      <c r="G28" s="106">
        <v>79.3</v>
      </c>
      <c r="H28" s="105">
        <v>6.7</v>
      </c>
      <c r="I28" s="105">
        <v>6</v>
      </c>
    </row>
    <row r="29" spans="1:9" ht="15.75" customHeight="1">
      <c r="A29" s="104" t="s">
        <v>44</v>
      </c>
      <c r="B29" s="105">
        <v>430.8</v>
      </c>
      <c r="C29" s="105">
        <v>432.9</v>
      </c>
      <c r="D29" s="105">
        <v>54.7</v>
      </c>
      <c r="E29" s="105">
        <v>55.5</v>
      </c>
      <c r="F29" s="106">
        <v>59.2</v>
      </c>
      <c r="G29" s="106">
        <v>57.5</v>
      </c>
      <c r="H29" s="105">
        <v>12.1</v>
      </c>
      <c r="I29" s="105">
        <v>11.7</v>
      </c>
    </row>
    <row r="30" spans="1:9" ht="15.75" customHeight="1">
      <c r="A30" s="104" t="s">
        <v>45</v>
      </c>
      <c r="B30" s="105">
        <v>496.9</v>
      </c>
      <c r="C30" s="105">
        <v>501.8</v>
      </c>
      <c r="D30" s="105">
        <v>52.7</v>
      </c>
      <c r="E30" s="105">
        <v>53.7</v>
      </c>
      <c r="F30" s="106">
        <v>61.4</v>
      </c>
      <c r="G30" s="106">
        <v>58.5</v>
      </c>
      <c r="H30" s="105">
        <v>11</v>
      </c>
      <c r="I30" s="105">
        <v>10.4</v>
      </c>
    </row>
    <row r="31" spans="1:9" ht="15.75" customHeight="1">
      <c r="A31" s="104" t="s">
        <v>46</v>
      </c>
      <c r="B31" s="105">
        <v>504.8</v>
      </c>
      <c r="C31" s="105">
        <v>507.7</v>
      </c>
      <c r="D31" s="105">
        <v>55.2</v>
      </c>
      <c r="E31" s="105">
        <v>56</v>
      </c>
      <c r="F31" s="106">
        <v>59.6</v>
      </c>
      <c r="G31" s="106">
        <v>57.4</v>
      </c>
      <c r="H31" s="105">
        <v>10.6</v>
      </c>
      <c r="I31" s="105">
        <v>10.2</v>
      </c>
    </row>
    <row r="32" spans="1:9" ht="15.75" customHeight="1">
      <c r="A32" s="104" t="s">
        <v>47</v>
      </c>
      <c r="B32" s="105">
        <v>371.1</v>
      </c>
      <c r="C32" s="105">
        <v>374.3</v>
      </c>
      <c r="D32" s="105">
        <v>55.4</v>
      </c>
      <c r="E32" s="105">
        <v>55.9</v>
      </c>
      <c r="F32" s="106">
        <v>36.8</v>
      </c>
      <c r="G32" s="106">
        <v>36</v>
      </c>
      <c r="H32" s="105">
        <v>9</v>
      </c>
      <c r="I32" s="105">
        <v>8.8</v>
      </c>
    </row>
    <row r="33" spans="1:9" ht="15.75" customHeight="1">
      <c r="A33" s="104" t="s">
        <v>48</v>
      </c>
      <c r="B33" s="105">
        <v>410.3</v>
      </c>
      <c r="C33" s="105">
        <v>414.9</v>
      </c>
      <c r="D33" s="105">
        <v>54</v>
      </c>
      <c r="E33" s="105">
        <v>55.3</v>
      </c>
      <c r="F33" s="106">
        <v>56</v>
      </c>
      <c r="G33" s="106">
        <v>52.6</v>
      </c>
      <c r="H33" s="105">
        <v>12</v>
      </c>
      <c r="I33" s="105">
        <v>11.3</v>
      </c>
    </row>
    <row r="34" spans="1:9" ht="15.75" customHeight="1">
      <c r="A34" s="104" t="s">
        <v>49</v>
      </c>
      <c r="B34" s="105">
        <v>1328.8</v>
      </c>
      <c r="C34" s="105">
        <v>1340.2</v>
      </c>
      <c r="D34" s="105">
        <v>60.5</v>
      </c>
      <c r="E34" s="105">
        <v>61.3</v>
      </c>
      <c r="F34" s="106">
        <v>110.3</v>
      </c>
      <c r="G34" s="106">
        <v>104.2</v>
      </c>
      <c r="H34" s="105">
        <v>7.7</v>
      </c>
      <c r="I34" s="105">
        <v>7.2</v>
      </c>
    </row>
    <row r="35" spans="1:9" ht="15.75">
      <c r="A35" s="107"/>
      <c r="B35" s="108"/>
      <c r="C35" s="109"/>
      <c r="D35" s="107"/>
      <c r="E35" s="107"/>
      <c r="F35" s="107"/>
      <c r="G35" s="107"/>
      <c r="H35" s="107"/>
      <c r="I35" s="107"/>
    </row>
    <row r="36" spans="1:9" ht="15">
      <c r="A36" s="107"/>
      <c r="C36" s="107"/>
      <c r="D36" s="107"/>
      <c r="E36" s="107"/>
      <c r="F36" s="107"/>
      <c r="G36" s="107"/>
      <c r="H36" s="107"/>
      <c r="I36" s="107"/>
    </row>
    <row r="37" spans="1:9" ht="12.75">
      <c r="A37" s="108"/>
      <c r="C37" s="108"/>
      <c r="D37" s="108"/>
      <c r="E37" s="108"/>
      <c r="F37" s="108"/>
      <c r="G37" s="108"/>
      <c r="H37" s="108"/>
      <c r="I37" s="108"/>
    </row>
    <row r="38" spans="1:9" ht="12.75">
      <c r="A38" s="108"/>
      <c r="C38" s="108"/>
      <c r="D38" s="108"/>
      <c r="E38" s="108"/>
      <c r="F38" s="108"/>
      <c r="G38" s="108"/>
      <c r="H38" s="108"/>
      <c r="I38" s="108"/>
    </row>
  </sheetData>
  <sheetProtection/>
  <mergeCells count="14">
    <mergeCell ref="B8:C8"/>
    <mergeCell ref="D8:E8"/>
    <mergeCell ref="F8:G8"/>
    <mergeCell ref="H8:I8"/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16" sqref="B16"/>
    </sheetView>
  </sheetViews>
  <sheetFormatPr defaultColWidth="9.140625" defaultRowHeight="15"/>
  <cols>
    <col min="1" max="1" width="1.28515625" style="155" hidden="1" customWidth="1"/>
    <col min="2" max="2" width="33.421875" style="155" customWidth="1"/>
    <col min="3" max="3" width="15.00390625" style="155" customWidth="1"/>
    <col min="4" max="4" width="13.8515625" style="155" customWidth="1"/>
    <col min="5" max="5" width="14.140625" style="155" customWidth="1"/>
    <col min="6" max="6" width="16.7109375" style="155" customWidth="1"/>
    <col min="7" max="7" width="9.140625" style="155" customWidth="1"/>
    <col min="8" max="10" width="0" style="155" hidden="1" customWidth="1"/>
    <col min="11" max="16384" width="9.140625" style="155" customWidth="1"/>
  </cols>
  <sheetData>
    <row r="1" s="130" customFormat="1" ht="10.5" customHeight="1">
      <c r="F1" s="131"/>
    </row>
    <row r="2" spans="1:6" s="132" customFormat="1" ht="51" customHeight="1">
      <c r="A2" s="249" t="s">
        <v>97</v>
      </c>
      <c r="B2" s="249"/>
      <c r="C2" s="249"/>
      <c r="D2" s="249"/>
      <c r="E2" s="249"/>
      <c r="F2" s="249"/>
    </row>
    <row r="3" spans="1:6" s="132" customFormat="1" ht="20.25" customHeight="1">
      <c r="A3" s="133"/>
      <c r="B3" s="133"/>
      <c r="C3" s="133"/>
      <c r="D3" s="133"/>
      <c r="E3" s="133"/>
      <c r="F3" s="133"/>
    </row>
    <row r="4" spans="1:6" s="132" customFormat="1" ht="16.5" customHeight="1">
      <c r="A4" s="133"/>
      <c r="B4" s="133"/>
      <c r="C4" s="133"/>
      <c r="D4" s="133"/>
      <c r="E4" s="133"/>
      <c r="F4" s="134" t="s">
        <v>98</v>
      </c>
    </row>
    <row r="5" spans="1:6" s="132" customFormat="1" ht="24.75" customHeight="1">
      <c r="A5" s="133"/>
      <c r="B5" s="243"/>
      <c r="C5" s="244" t="s">
        <v>190</v>
      </c>
      <c r="D5" s="258" t="s">
        <v>191</v>
      </c>
      <c r="E5" s="259" t="s">
        <v>99</v>
      </c>
      <c r="F5" s="259"/>
    </row>
    <row r="6" spans="1:6" s="132" customFormat="1" ht="54.75" customHeight="1">
      <c r="A6" s="135"/>
      <c r="B6" s="243"/>
      <c r="C6" s="257"/>
      <c r="D6" s="259"/>
      <c r="E6" s="136" t="s">
        <v>2</v>
      </c>
      <c r="F6" s="137" t="s">
        <v>100</v>
      </c>
    </row>
    <row r="7" spans="2:6" s="138" customFormat="1" ht="19.5" customHeight="1">
      <c r="B7" s="139" t="s">
        <v>23</v>
      </c>
      <c r="C7" s="140">
        <v>1</v>
      </c>
      <c r="D7" s="141">
        <v>2</v>
      </c>
      <c r="E7" s="140">
        <v>3</v>
      </c>
      <c r="F7" s="141">
        <v>4</v>
      </c>
    </row>
    <row r="8" spans="2:10" s="142" customFormat="1" ht="27.75" customHeight="1">
      <c r="B8" s="143" t="s">
        <v>102</v>
      </c>
      <c r="C8" s="144">
        <f>SUM(C9:C31)</f>
        <v>2211</v>
      </c>
      <c r="D8" s="144">
        <f>SUM(D9:D33)</f>
        <v>3656</v>
      </c>
      <c r="E8" s="145">
        <f>ROUND(D8/C8*100,1)</f>
        <v>165.4</v>
      </c>
      <c r="F8" s="144">
        <f aca="true" t="shared" si="0" ref="F8:F31">D8-C8</f>
        <v>1445</v>
      </c>
      <c r="I8" s="146"/>
      <c r="J8" s="146"/>
    </row>
    <row r="9" spans="2:10" s="147" customFormat="1" ht="23.25" customHeight="1">
      <c r="B9" s="148" t="s">
        <v>103</v>
      </c>
      <c r="C9" s="154">
        <v>87</v>
      </c>
      <c r="D9" s="203">
        <v>69</v>
      </c>
      <c r="E9" s="150">
        <f aca="true" t="shared" si="1" ref="E9:E31">ROUND(D9/C9*100,1)</f>
        <v>79.3</v>
      </c>
      <c r="F9" s="149">
        <f t="shared" si="0"/>
        <v>-18</v>
      </c>
      <c r="H9" s="151">
        <f>ROUND(D9/$D$8*100,1)</f>
        <v>1.9</v>
      </c>
      <c r="I9" s="152">
        <f>ROUND(C9/1000,1)</f>
        <v>0.1</v>
      </c>
      <c r="J9" s="152">
        <f>ROUND(D9/1000,1)</f>
        <v>0.1</v>
      </c>
    </row>
    <row r="10" spans="2:10" s="147" customFormat="1" ht="23.25" customHeight="1">
      <c r="B10" s="148" t="s">
        <v>104</v>
      </c>
      <c r="C10" s="154">
        <v>0</v>
      </c>
      <c r="D10" s="204">
        <v>31</v>
      </c>
      <c r="E10" s="182" t="e">
        <f t="shared" si="1"/>
        <v>#DIV/0!</v>
      </c>
      <c r="F10" s="149">
        <f t="shared" si="0"/>
        <v>31</v>
      </c>
      <c r="H10" s="151">
        <f aca="true" t="shared" si="2" ref="H10:H16">ROUND(D10/$D$8*100,1)</f>
        <v>0.8</v>
      </c>
      <c r="I10" s="152">
        <f aca="true" t="shared" si="3" ref="I10:J31">ROUND(C10/1000,1)</f>
        <v>0</v>
      </c>
      <c r="J10" s="152">
        <f t="shared" si="3"/>
        <v>0</v>
      </c>
    </row>
    <row r="11" spans="2:10" s="147" customFormat="1" ht="23.25" customHeight="1">
      <c r="B11" s="148" t="s">
        <v>105</v>
      </c>
      <c r="C11" s="154">
        <v>119</v>
      </c>
      <c r="D11" s="204">
        <v>341</v>
      </c>
      <c r="E11" s="150">
        <f t="shared" si="1"/>
        <v>286.6</v>
      </c>
      <c r="F11" s="149">
        <f t="shared" si="0"/>
        <v>222</v>
      </c>
      <c r="H11" s="153">
        <f t="shared" si="2"/>
        <v>9.3</v>
      </c>
      <c r="I11" s="152">
        <f t="shared" si="3"/>
        <v>0.1</v>
      </c>
      <c r="J11" s="152">
        <f t="shared" si="3"/>
        <v>0.3</v>
      </c>
    </row>
    <row r="12" spans="2:10" s="147" customFormat="1" ht="23.25" customHeight="1">
      <c r="B12" s="148" t="s">
        <v>106</v>
      </c>
      <c r="C12" s="154">
        <v>46</v>
      </c>
      <c r="D12" s="204">
        <v>51</v>
      </c>
      <c r="E12" s="150">
        <f t="shared" si="1"/>
        <v>110.9</v>
      </c>
      <c r="F12" s="149">
        <f t="shared" si="0"/>
        <v>5</v>
      </c>
      <c r="H12" s="151">
        <f t="shared" si="2"/>
        <v>1.4</v>
      </c>
      <c r="I12" s="152">
        <f t="shared" si="3"/>
        <v>0</v>
      </c>
      <c r="J12" s="152">
        <f t="shared" si="3"/>
        <v>0.1</v>
      </c>
    </row>
    <row r="13" spans="2:10" s="147" customFormat="1" ht="23.25" customHeight="1">
      <c r="B13" s="148" t="s">
        <v>107</v>
      </c>
      <c r="C13" s="154">
        <v>71</v>
      </c>
      <c r="D13" s="204">
        <v>45</v>
      </c>
      <c r="E13" s="150">
        <f t="shared" si="1"/>
        <v>63.4</v>
      </c>
      <c r="F13" s="149">
        <f t="shared" si="0"/>
        <v>-26</v>
      </c>
      <c r="H13" s="153">
        <f t="shared" si="2"/>
        <v>1.2</v>
      </c>
      <c r="I13" s="152">
        <f t="shared" si="3"/>
        <v>0.1</v>
      </c>
      <c r="J13" s="152">
        <f t="shared" si="3"/>
        <v>0</v>
      </c>
    </row>
    <row r="14" spans="2:10" s="147" customFormat="1" ht="23.25" customHeight="1">
      <c r="B14" s="148" t="s">
        <v>108</v>
      </c>
      <c r="C14" s="154">
        <v>40</v>
      </c>
      <c r="D14" s="204">
        <v>157</v>
      </c>
      <c r="E14" s="150">
        <f t="shared" si="1"/>
        <v>392.5</v>
      </c>
      <c r="F14" s="149">
        <f t="shared" si="0"/>
        <v>117</v>
      </c>
      <c r="H14" s="151">
        <f t="shared" si="2"/>
        <v>4.3</v>
      </c>
      <c r="I14" s="152">
        <f t="shared" si="3"/>
        <v>0</v>
      </c>
      <c r="J14" s="152">
        <f t="shared" si="3"/>
        <v>0.2</v>
      </c>
    </row>
    <row r="15" spans="2:10" s="147" customFormat="1" ht="23.25" customHeight="1">
      <c r="B15" s="148" t="s">
        <v>109</v>
      </c>
      <c r="C15" s="154">
        <v>46</v>
      </c>
      <c r="D15" s="204">
        <v>90</v>
      </c>
      <c r="E15" s="150">
        <f t="shared" si="1"/>
        <v>195.7</v>
      </c>
      <c r="F15" s="149">
        <f t="shared" si="0"/>
        <v>44</v>
      </c>
      <c r="H15" s="151">
        <f t="shared" si="2"/>
        <v>2.5</v>
      </c>
      <c r="I15" s="152">
        <f t="shared" si="3"/>
        <v>0</v>
      </c>
      <c r="J15" s="152">
        <f t="shared" si="3"/>
        <v>0.1</v>
      </c>
    </row>
    <row r="16" spans="2:10" s="147" customFormat="1" ht="23.25" customHeight="1">
      <c r="B16" s="148" t="s">
        <v>110</v>
      </c>
      <c r="C16" s="154">
        <v>32</v>
      </c>
      <c r="D16" s="204">
        <v>75</v>
      </c>
      <c r="E16" s="150">
        <f t="shared" si="1"/>
        <v>234.4</v>
      </c>
      <c r="F16" s="149">
        <f t="shared" si="0"/>
        <v>43</v>
      </c>
      <c r="H16" s="151">
        <f t="shared" si="2"/>
        <v>2.1</v>
      </c>
      <c r="I16" s="152">
        <f t="shared" si="3"/>
        <v>0</v>
      </c>
      <c r="J16" s="152">
        <f t="shared" si="3"/>
        <v>0.1</v>
      </c>
    </row>
    <row r="17" spans="2:10" s="147" customFormat="1" ht="23.25" customHeight="1">
      <c r="B17" s="148" t="s">
        <v>111</v>
      </c>
      <c r="C17" s="154">
        <v>0</v>
      </c>
      <c r="D17" s="204">
        <v>0</v>
      </c>
      <c r="E17" s="182" t="e">
        <f t="shared" si="1"/>
        <v>#DIV/0!</v>
      </c>
      <c r="F17" s="149">
        <f t="shared" si="0"/>
        <v>0</v>
      </c>
      <c r="H17" s="151">
        <f>ROUND(D18/$D$8*100,1)</f>
        <v>1.2</v>
      </c>
      <c r="I17" s="152">
        <f t="shared" si="3"/>
        <v>0</v>
      </c>
      <c r="J17" s="152">
        <f>ROUND(D18/1000,1)</f>
        <v>0</v>
      </c>
    </row>
    <row r="18" spans="2:10" s="147" customFormat="1" ht="23.25" customHeight="1">
      <c r="B18" s="148" t="s">
        <v>112</v>
      </c>
      <c r="C18" s="154">
        <v>27</v>
      </c>
      <c r="D18" s="204">
        <v>44</v>
      </c>
      <c r="E18" s="150">
        <f t="shared" si="1"/>
        <v>163</v>
      </c>
      <c r="F18" s="149">
        <f t="shared" si="0"/>
        <v>17</v>
      </c>
      <c r="H18" s="151">
        <f aca="true" t="shared" si="4" ref="H18:H29">ROUND(D20/$D$8*100,1)</f>
        <v>6.2</v>
      </c>
      <c r="I18" s="152">
        <f t="shared" si="3"/>
        <v>0</v>
      </c>
      <c r="J18" s="152">
        <f aca="true" t="shared" si="5" ref="J18:J29">ROUND(D20/1000,1)</f>
        <v>0.2</v>
      </c>
    </row>
    <row r="19" spans="2:10" s="147" customFormat="1" ht="23.25" customHeight="1">
      <c r="B19" s="148" t="s">
        <v>113</v>
      </c>
      <c r="C19" s="154">
        <v>0</v>
      </c>
      <c r="D19" s="204">
        <v>28</v>
      </c>
      <c r="E19" s="182" t="e">
        <f t="shared" si="1"/>
        <v>#DIV/0!</v>
      </c>
      <c r="F19" s="149">
        <f t="shared" si="0"/>
        <v>28</v>
      </c>
      <c r="H19" s="151">
        <f t="shared" si="4"/>
        <v>6.8</v>
      </c>
      <c r="I19" s="152">
        <f t="shared" si="3"/>
        <v>0</v>
      </c>
      <c r="J19" s="152">
        <f t="shared" si="5"/>
        <v>0.2</v>
      </c>
    </row>
    <row r="20" spans="2:10" s="147" customFormat="1" ht="23.25" customHeight="1">
      <c r="B20" s="148" t="s">
        <v>114</v>
      </c>
      <c r="C20" s="154">
        <v>121</v>
      </c>
      <c r="D20" s="204">
        <v>226</v>
      </c>
      <c r="E20" s="150">
        <f t="shared" si="1"/>
        <v>186.8</v>
      </c>
      <c r="F20" s="149">
        <f t="shared" si="0"/>
        <v>105</v>
      </c>
      <c r="H20" s="153">
        <f t="shared" si="4"/>
        <v>3</v>
      </c>
      <c r="I20" s="152">
        <f t="shared" si="3"/>
        <v>0.1</v>
      </c>
      <c r="J20" s="152">
        <f t="shared" si="5"/>
        <v>0.1</v>
      </c>
    </row>
    <row r="21" spans="2:10" s="147" customFormat="1" ht="23.25" customHeight="1">
      <c r="B21" s="148" t="s">
        <v>115</v>
      </c>
      <c r="C21" s="154">
        <v>190</v>
      </c>
      <c r="D21" s="204">
        <v>248</v>
      </c>
      <c r="E21" s="150">
        <f t="shared" si="1"/>
        <v>130.5</v>
      </c>
      <c r="F21" s="149">
        <f t="shared" si="0"/>
        <v>58</v>
      </c>
      <c r="H21" s="153">
        <f t="shared" si="4"/>
        <v>0.7</v>
      </c>
      <c r="I21" s="152">
        <f t="shared" si="3"/>
        <v>0.2</v>
      </c>
      <c r="J21" s="152">
        <f t="shared" si="5"/>
        <v>0</v>
      </c>
    </row>
    <row r="22" spans="2:10" s="147" customFormat="1" ht="23.25" customHeight="1">
      <c r="B22" s="148" t="s">
        <v>116</v>
      </c>
      <c r="C22" s="154">
        <v>104</v>
      </c>
      <c r="D22" s="204">
        <v>111</v>
      </c>
      <c r="E22" s="150">
        <f t="shared" si="1"/>
        <v>106.7</v>
      </c>
      <c r="F22" s="149">
        <f t="shared" si="0"/>
        <v>7</v>
      </c>
      <c r="H22" s="153">
        <f t="shared" si="4"/>
        <v>1.8</v>
      </c>
      <c r="I22" s="152">
        <f t="shared" si="3"/>
        <v>0.1</v>
      </c>
      <c r="J22" s="152">
        <f t="shared" si="5"/>
        <v>0.1</v>
      </c>
    </row>
    <row r="23" spans="2:10" s="147" customFormat="1" ht="23.25" customHeight="1">
      <c r="B23" s="148" t="s">
        <v>117</v>
      </c>
      <c r="C23" s="154">
        <v>2</v>
      </c>
      <c r="D23" s="204">
        <v>24</v>
      </c>
      <c r="E23" s="150">
        <f t="shared" si="1"/>
        <v>1200</v>
      </c>
      <c r="F23" s="149">
        <f t="shared" si="0"/>
        <v>22</v>
      </c>
      <c r="H23" s="151">
        <f t="shared" si="4"/>
        <v>2.1</v>
      </c>
      <c r="I23" s="152">
        <f t="shared" si="3"/>
        <v>0</v>
      </c>
      <c r="J23" s="152">
        <f t="shared" si="5"/>
        <v>0.1</v>
      </c>
    </row>
    <row r="24" spans="2:10" s="147" customFormat="1" ht="23.25" customHeight="1">
      <c r="B24" s="148" t="s">
        <v>118</v>
      </c>
      <c r="C24" s="154">
        <v>11</v>
      </c>
      <c r="D24" s="204">
        <v>65</v>
      </c>
      <c r="E24" s="150">
        <f t="shared" si="1"/>
        <v>590.9</v>
      </c>
      <c r="F24" s="149">
        <f t="shared" si="0"/>
        <v>54</v>
      </c>
      <c r="H24" s="151">
        <f t="shared" si="4"/>
        <v>1</v>
      </c>
      <c r="I24" s="152">
        <f t="shared" si="3"/>
        <v>0</v>
      </c>
      <c r="J24" s="152">
        <f t="shared" si="5"/>
        <v>0</v>
      </c>
    </row>
    <row r="25" spans="2:10" s="147" customFormat="1" ht="23.25" customHeight="1">
      <c r="B25" s="148" t="s">
        <v>119</v>
      </c>
      <c r="C25" s="154">
        <v>69</v>
      </c>
      <c r="D25" s="204">
        <v>75</v>
      </c>
      <c r="E25" s="150">
        <f t="shared" si="1"/>
        <v>108.7</v>
      </c>
      <c r="F25" s="149">
        <f t="shared" si="0"/>
        <v>6</v>
      </c>
      <c r="H25" s="151">
        <f t="shared" si="4"/>
        <v>3.9</v>
      </c>
      <c r="I25" s="152">
        <f t="shared" si="3"/>
        <v>0.1</v>
      </c>
      <c r="J25" s="152">
        <f t="shared" si="5"/>
        <v>0.1</v>
      </c>
    </row>
    <row r="26" spans="2:10" s="147" customFormat="1" ht="23.25" customHeight="1">
      <c r="B26" s="148" t="s">
        <v>120</v>
      </c>
      <c r="C26" s="154">
        <v>17</v>
      </c>
      <c r="D26" s="204">
        <v>36</v>
      </c>
      <c r="E26" s="150">
        <f t="shared" si="1"/>
        <v>211.8</v>
      </c>
      <c r="F26" s="149">
        <f t="shared" si="0"/>
        <v>19</v>
      </c>
      <c r="H26" s="151">
        <f t="shared" si="4"/>
        <v>3</v>
      </c>
      <c r="I26" s="152">
        <f t="shared" si="3"/>
        <v>0</v>
      </c>
      <c r="J26" s="152">
        <f t="shared" si="5"/>
        <v>0.1</v>
      </c>
    </row>
    <row r="27" spans="2:10" s="147" customFormat="1" ht="23.25" customHeight="1">
      <c r="B27" s="148" t="s">
        <v>121</v>
      </c>
      <c r="C27" s="154">
        <v>51</v>
      </c>
      <c r="D27" s="204">
        <v>144</v>
      </c>
      <c r="E27" s="150">
        <f t="shared" si="1"/>
        <v>282.4</v>
      </c>
      <c r="F27" s="149">
        <f t="shared" si="0"/>
        <v>93</v>
      </c>
      <c r="H27" s="151">
        <f t="shared" si="4"/>
        <v>2</v>
      </c>
      <c r="I27" s="152">
        <f t="shared" si="3"/>
        <v>0.1</v>
      </c>
      <c r="J27" s="152">
        <f t="shared" si="5"/>
        <v>0.1</v>
      </c>
    </row>
    <row r="28" spans="2:10" s="147" customFormat="1" ht="23.25" customHeight="1">
      <c r="B28" s="148" t="s">
        <v>122</v>
      </c>
      <c r="C28" s="154">
        <v>5</v>
      </c>
      <c r="D28" s="204">
        <v>108</v>
      </c>
      <c r="E28" s="182">
        <f t="shared" si="1"/>
        <v>2160</v>
      </c>
      <c r="F28" s="149">
        <f t="shared" si="0"/>
        <v>103</v>
      </c>
      <c r="H28" s="151">
        <f t="shared" si="4"/>
        <v>3.4</v>
      </c>
      <c r="I28" s="152">
        <f t="shared" si="3"/>
        <v>0</v>
      </c>
      <c r="J28" s="152">
        <f t="shared" si="5"/>
        <v>0.1</v>
      </c>
    </row>
    <row r="29" spans="2:10" s="147" customFormat="1" ht="23.25" customHeight="1">
      <c r="B29" s="148" t="s">
        <v>123</v>
      </c>
      <c r="C29" s="154">
        <v>285</v>
      </c>
      <c r="D29" s="204">
        <v>72</v>
      </c>
      <c r="E29" s="150">
        <f t="shared" si="1"/>
        <v>25.3</v>
      </c>
      <c r="F29" s="149">
        <f t="shared" si="0"/>
        <v>-213</v>
      </c>
      <c r="H29" s="151">
        <f t="shared" si="4"/>
        <v>40.8</v>
      </c>
      <c r="I29" s="152">
        <f t="shared" si="3"/>
        <v>0.3</v>
      </c>
      <c r="J29" s="152">
        <f t="shared" si="5"/>
        <v>1.5</v>
      </c>
    </row>
    <row r="30" spans="2:10" s="147" customFormat="1" ht="23.25" customHeight="1">
      <c r="B30" s="148" t="s">
        <v>124</v>
      </c>
      <c r="C30" s="154">
        <v>29</v>
      </c>
      <c r="D30" s="204">
        <v>123</v>
      </c>
      <c r="E30" s="150">
        <f t="shared" si="1"/>
        <v>424.1</v>
      </c>
      <c r="F30" s="149">
        <f t="shared" si="0"/>
        <v>94</v>
      </c>
      <c r="H30" s="151" t="e">
        <f>ROUND(#REF!/$D$8*100,1)</f>
        <v>#REF!</v>
      </c>
      <c r="I30" s="152">
        <f t="shared" si="3"/>
        <v>0</v>
      </c>
      <c r="J30" s="152" t="e">
        <f>ROUND(#REF!/1000,1)</f>
        <v>#REF!</v>
      </c>
    </row>
    <row r="31" spans="2:10" s="147" customFormat="1" ht="23.25" customHeight="1">
      <c r="B31" s="148" t="s">
        <v>125</v>
      </c>
      <c r="C31" s="154">
        <v>859</v>
      </c>
      <c r="D31" s="204">
        <v>1493</v>
      </c>
      <c r="E31" s="150">
        <f t="shared" si="1"/>
        <v>173.8</v>
      </c>
      <c r="F31" s="149">
        <f t="shared" si="0"/>
        <v>634</v>
      </c>
      <c r="H31" s="151" t="e">
        <f>ROUND(#REF!/$D$8*100,1)</f>
        <v>#REF!</v>
      </c>
      <c r="I31" s="152">
        <f t="shared" si="3"/>
        <v>0.9</v>
      </c>
      <c r="J31" s="152" t="e">
        <f>ROUND(#REF!/1000,1)</f>
        <v>#REF!</v>
      </c>
    </row>
    <row r="32" ht="18.75">
      <c r="D32" s="181"/>
    </row>
    <row r="33" ht="18.75">
      <c r="D33" s="181"/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22" sqref="C22"/>
    </sheetView>
  </sheetViews>
  <sheetFormatPr defaultColWidth="8.8515625" defaultRowHeight="15"/>
  <cols>
    <col min="1" max="1" width="44.8515625" style="53" customWidth="1"/>
    <col min="2" max="2" width="12.28125" style="53" customWidth="1"/>
    <col min="3" max="3" width="12.57421875" style="53" customWidth="1"/>
    <col min="4" max="4" width="13.57421875" style="53" customWidth="1"/>
    <col min="5" max="5" width="15.28125" style="53" customWidth="1"/>
    <col min="6" max="8" width="8.8515625" style="53" customWidth="1"/>
    <col min="9" max="9" width="43.00390625" style="53" customWidth="1"/>
    <col min="10" max="16384" width="8.8515625" style="53" customWidth="1"/>
  </cols>
  <sheetData>
    <row r="1" spans="1:5" s="48" customFormat="1" ht="41.25" customHeight="1">
      <c r="A1" s="260" t="s">
        <v>192</v>
      </c>
      <c r="B1" s="260"/>
      <c r="C1" s="260"/>
      <c r="D1" s="260"/>
      <c r="E1" s="260"/>
    </row>
    <row r="2" spans="1:5" s="48" customFormat="1" ht="20.25" customHeight="1">
      <c r="A2" s="261" t="s">
        <v>50</v>
      </c>
      <c r="B2" s="261"/>
      <c r="C2" s="261"/>
      <c r="D2" s="261"/>
      <c r="E2" s="261"/>
    </row>
    <row r="3" spans="1:5" s="50" customFormat="1" ht="5.25" customHeight="1" thickBot="1">
      <c r="A3" s="49"/>
      <c r="B3" s="49"/>
      <c r="C3" s="49"/>
      <c r="D3" s="49"/>
      <c r="E3" s="49"/>
    </row>
    <row r="4" spans="1:5" s="50" customFormat="1" ht="21" customHeight="1">
      <c r="A4" s="262"/>
      <c r="B4" s="264" t="s">
        <v>194</v>
      </c>
      <c r="C4" s="266" t="s">
        <v>193</v>
      </c>
      <c r="D4" s="268" t="s">
        <v>99</v>
      </c>
      <c r="E4" s="269"/>
    </row>
    <row r="5" spans="1:5" s="50" customFormat="1" ht="36" customHeight="1">
      <c r="A5" s="263"/>
      <c r="B5" s="265"/>
      <c r="C5" s="267"/>
      <c r="D5" s="157" t="s">
        <v>101</v>
      </c>
      <c r="E5" s="168" t="s">
        <v>2</v>
      </c>
    </row>
    <row r="6" spans="1:5" s="51" customFormat="1" ht="34.5" customHeight="1">
      <c r="A6" s="169" t="s">
        <v>51</v>
      </c>
      <c r="B6" s="170">
        <f>SUM(B7:B25)</f>
        <v>2211</v>
      </c>
      <c r="C6" s="171">
        <f>SUM(C7:C25)</f>
        <v>3656</v>
      </c>
      <c r="D6" s="172">
        <f>C6-B6</f>
        <v>1445</v>
      </c>
      <c r="E6" s="173">
        <f>ROUND(C6/B6*100,1)</f>
        <v>165.4</v>
      </c>
    </row>
    <row r="7" spans="1:9" ht="39.75" customHeight="1">
      <c r="A7" s="174" t="s">
        <v>52</v>
      </c>
      <c r="B7" s="175">
        <v>82</v>
      </c>
      <c r="C7" s="175">
        <v>35</v>
      </c>
      <c r="D7" s="176">
        <f aca="true" t="shared" si="0" ref="D7:D25">C7-B7</f>
        <v>-47</v>
      </c>
      <c r="E7" s="177">
        <f aca="true" t="shared" si="1" ref="E7:E25">ROUND(C7/B7*100,1)</f>
        <v>42.7</v>
      </c>
      <c r="F7" s="51"/>
      <c r="G7" s="52"/>
      <c r="I7" s="54"/>
    </row>
    <row r="8" spans="1:9" ht="44.25" customHeight="1">
      <c r="A8" s="174" t="s">
        <v>53</v>
      </c>
      <c r="B8" s="175">
        <v>3</v>
      </c>
      <c r="C8" s="175">
        <v>0</v>
      </c>
      <c r="D8" s="176">
        <f t="shared" si="0"/>
        <v>-3</v>
      </c>
      <c r="E8" s="177">
        <f t="shared" si="1"/>
        <v>0</v>
      </c>
      <c r="F8" s="51"/>
      <c r="G8" s="52"/>
      <c r="I8" s="54"/>
    </row>
    <row r="9" spans="1:9" s="55" customFormat="1" ht="27" customHeight="1">
      <c r="A9" s="174" t="s">
        <v>54</v>
      </c>
      <c r="B9" s="175">
        <v>27</v>
      </c>
      <c r="C9" s="175">
        <v>29</v>
      </c>
      <c r="D9" s="176">
        <f t="shared" si="0"/>
        <v>2</v>
      </c>
      <c r="E9" s="177">
        <f t="shared" si="1"/>
        <v>107.4</v>
      </c>
      <c r="F9" s="51"/>
      <c r="G9" s="52"/>
      <c r="H9" s="53"/>
      <c r="I9" s="54"/>
    </row>
    <row r="10" spans="1:11" ht="43.5" customHeight="1">
      <c r="A10" s="174" t="s">
        <v>55</v>
      </c>
      <c r="B10" s="175">
        <v>56</v>
      </c>
      <c r="C10" s="175">
        <v>727</v>
      </c>
      <c r="D10" s="176">
        <f t="shared" si="0"/>
        <v>671</v>
      </c>
      <c r="E10" s="177">
        <f t="shared" si="1"/>
        <v>1298.2</v>
      </c>
      <c r="F10" s="51"/>
      <c r="G10" s="52"/>
      <c r="I10" s="54"/>
      <c r="K10" s="56"/>
    </row>
    <row r="11" spans="1:9" ht="42" customHeight="1">
      <c r="A11" s="174" t="s">
        <v>56</v>
      </c>
      <c r="B11" s="175">
        <v>13</v>
      </c>
      <c r="C11" s="175">
        <v>0</v>
      </c>
      <c r="D11" s="176">
        <f t="shared" si="0"/>
        <v>-13</v>
      </c>
      <c r="E11" s="183">
        <f t="shared" si="1"/>
        <v>0</v>
      </c>
      <c r="F11" s="51"/>
      <c r="G11" s="52"/>
      <c r="I11" s="54"/>
    </row>
    <row r="12" spans="1:9" ht="19.5" customHeight="1">
      <c r="A12" s="174" t="s">
        <v>57</v>
      </c>
      <c r="B12" s="175">
        <v>4</v>
      </c>
      <c r="C12" s="175">
        <v>74</v>
      </c>
      <c r="D12" s="176">
        <f t="shared" si="0"/>
        <v>70</v>
      </c>
      <c r="E12" s="177">
        <f t="shared" si="1"/>
        <v>1850</v>
      </c>
      <c r="F12" s="51"/>
      <c r="G12" s="52"/>
      <c r="I12" s="158"/>
    </row>
    <row r="13" spans="1:9" ht="41.25" customHeight="1">
      <c r="A13" s="174" t="s">
        <v>58</v>
      </c>
      <c r="B13" s="175">
        <v>12</v>
      </c>
      <c r="C13" s="175">
        <v>7</v>
      </c>
      <c r="D13" s="176">
        <f t="shared" si="0"/>
        <v>-5</v>
      </c>
      <c r="E13" s="177">
        <f t="shared" si="1"/>
        <v>58.3</v>
      </c>
      <c r="F13" s="51"/>
      <c r="G13" s="52"/>
      <c r="I13" s="54"/>
    </row>
    <row r="14" spans="1:9" ht="41.25" customHeight="1">
      <c r="A14" s="174" t="s">
        <v>59</v>
      </c>
      <c r="B14" s="175">
        <v>8</v>
      </c>
      <c r="C14" s="175">
        <v>5</v>
      </c>
      <c r="D14" s="176">
        <f t="shared" si="0"/>
        <v>-3</v>
      </c>
      <c r="E14" s="183">
        <f t="shared" si="1"/>
        <v>62.5</v>
      </c>
      <c r="F14" s="51"/>
      <c r="G14" s="52"/>
      <c r="I14" s="54"/>
    </row>
    <row r="15" spans="1:9" ht="42" customHeight="1">
      <c r="A15" s="174" t="s">
        <v>60</v>
      </c>
      <c r="B15" s="175">
        <v>9</v>
      </c>
      <c r="C15" s="175">
        <v>0</v>
      </c>
      <c r="D15" s="176">
        <f t="shared" si="0"/>
        <v>-9</v>
      </c>
      <c r="E15" s="177">
        <f t="shared" si="1"/>
        <v>0</v>
      </c>
      <c r="F15" s="51"/>
      <c r="G15" s="52"/>
      <c r="I15" s="54"/>
    </row>
    <row r="16" spans="1:9" ht="23.25" customHeight="1">
      <c r="A16" s="174" t="s">
        <v>61</v>
      </c>
      <c r="B16" s="175">
        <v>1</v>
      </c>
      <c r="C16" s="175">
        <v>64</v>
      </c>
      <c r="D16" s="176">
        <f t="shared" si="0"/>
        <v>63</v>
      </c>
      <c r="E16" s="183">
        <f t="shared" si="1"/>
        <v>6400</v>
      </c>
      <c r="F16" s="51"/>
      <c r="G16" s="52"/>
      <c r="I16" s="54"/>
    </row>
    <row r="17" spans="1:9" ht="22.5" customHeight="1">
      <c r="A17" s="174" t="s">
        <v>62</v>
      </c>
      <c r="B17" s="175">
        <v>0</v>
      </c>
      <c r="C17" s="175">
        <v>1</v>
      </c>
      <c r="D17" s="176">
        <f t="shared" si="0"/>
        <v>1</v>
      </c>
      <c r="E17" s="183" t="e">
        <f t="shared" si="1"/>
        <v>#DIV/0!</v>
      </c>
      <c r="F17" s="51"/>
      <c r="G17" s="52"/>
      <c r="I17" s="54"/>
    </row>
    <row r="18" spans="1:9" ht="22.5" customHeight="1">
      <c r="A18" s="174" t="s">
        <v>63</v>
      </c>
      <c r="B18" s="175">
        <v>23</v>
      </c>
      <c r="C18" s="175">
        <v>7</v>
      </c>
      <c r="D18" s="176">
        <f t="shared" si="0"/>
        <v>-16</v>
      </c>
      <c r="E18" s="177">
        <f t="shared" si="1"/>
        <v>30.4</v>
      </c>
      <c r="F18" s="51"/>
      <c r="G18" s="52"/>
      <c r="I18" s="54"/>
    </row>
    <row r="19" spans="1:9" ht="38.25" customHeight="1">
      <c r="A19" s="174" t="s">
        <v>64</v>
      </c>
      <c r="B19" s="175">
        <v>2</v>
      </c>
      <c r="C19" s="175">
        <v>523</v>
      </c>
      <c r="D19" s="176">
        <f t="shared" si="0"/>
        <v>521</v>
      </c>
      <c r="E19" s="177">
        <f t="shared" si="1"/>
        <v>26150</v>
      </c>
      <c r="F19" s="51"/>
      <c r="G19" s="52"/>
      <c r="I19" s="159"/>
    </row>
    <row r="20" spans="1:9" ht="35.25" customHeight="1">
      <c r="A20" s="174" t="s">
        <v>65</v>
      </c>
      <c r="B20" s="175">
        <v>20</v>
      </c>
      <c r="C20" s="175">
        <v>111</v>
      </c>
      <c r="D20" s="176">
        <f t="shared" si="0"/>
        <v>91</v>
      </c>
      <c r="E20" s="177">
        <f t="shared" si="1"/>
        <v>555</v>
      </c>
      <c r="F20" s="51"/>
      <c r="G20" s="52"/>
      <c r="I20" s="54"/>
    </row>
    <row r="21" spans="1:9" ht="41.25" customHeight="1">
      <c r="A21" s="174" t="s">
        <v>66</v>
      </c>
      <c r="B21" s="175">
        <v>1406</v>
      </c>
      <c r="C21" s="175">
        <v>704</v>
      </c>
      <c r="D21" s="176">
        <f t="shared" si="0"/>
        <v>-702</v>
      </c>
      <c r="E21" s="177">
        <f t="shared" si="1"/>
        <v>50.1</v>
      </c>
      <c r="F21" s="51"/>
      <c r="G21" s="52"/>
      <c r="I21" s="54"/>
    </row>
    <row r="22" spans="1:9" ht="19.5" customHeight="1">
      <c r="A22" s="174" t="s">
        <v>67</v>
      </c>
      <c r="B22" s="175">
        <v>491</v>
      </c>
      <c r="C22" s="175">
        <v>626</v>
      </c>
      <c r="D22" s="176">
        <f t="shared" si="0"/>
        <v>135</v>
      </c>
      <c r="E22" s="177">
        <f t="shared" si="1"/>
        <v>127.5</v>
      </c>
      <c r="F22" s="51"/>
      <c r="G22" s="52"/>
      <c r="I22" s="54"/>
    </row>
    <row r="23" spans="1:9" ht="39" customHeight="1">
      <c r="A23" s="174" t="s">
        <v>68</v>
      </c>
      <c r="B23" s="175">
        <v>54</v>
      </c>
      <c r="C23" s="175">
        <v>719</v>
      </c>
      <c r="D23" s="176">
        <f t="shared" si="0"/>
        <v>665</v>
      </c>
      <c r="E23" s="177">
        <f t="shared" si="1"/>
        <v>1331.5</v>
      </c>
      <c r="F23" s="51"/>
      <c r="G23" s="52"/>
      <c r="I23" s="54"/>
    </row>
    <row r="24" spans="1:9" ht="38.25" customHeight="1">
      <c r="A24" s="174" t="s">
        <v>69</v>
      </c>
      <c r="B24" s="175">
        <v>0</v>
      </c>
      <c r="C24" s="175">
        <v>12</v>
      </c>
      <c r="D24" s="176">
        <f t="shared" si="0"/>
        <v>12</v>
      </c>
      <c r="E24" s="183" t="e">
        <f t="shared" si="1"/>
        <v>#DIV/0!</v>
      </c>
      <c r="F24" s="51"/>
      <c r="G24" s="52"/>
      <c r="I24" s="54"/>
    </row>
    <row r="25" spans="1:9" ht="22.5" customHeight="1" thickBot="1">
      <c r="A25" s="178" t="s">
        <v>70</v>
      </c>
      <c r="B25" s="179">
        <v>0</v>
      </c>
      <c r="C25" s="179">
        <v>12</v>
      </c>
      <c r="D25" s="180">
        <f t="shared" si="0"/>
        <v>12</v>
      </c>
      <c r="E25" s="197" t="e">
        <f t="shared" si="1"/>
        <v>#DIV/0!</v>
      </c>
      <c r="F25" s="51"/>
      <c r="G25" s="52"/>
      <c r="I25" s="54"/>
    </row>
    <row r="26" spans="1:9" ht="15.75">
      <c r="A26" s="57"/>
      <c r="B26" s="57"/>
      <c r="C26" s="57"/>
      <c r="D26" s="57"/>
      <c r="E26" s="57"/>
      <c r="I26" s="54"/>
    </row>
    <row r="27" spans="1:5" ht="12.75">
      <c r="A27" s="57"/>
      <c r="B27" s="57"/>
      <c r="C27" s="57"/>
      <c r="D27" s="57"/>
      <c r="E27" s="5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B1">
      <selection activeCell="C7" sqref="C7"/>
    </sheetView>
  </sheetViews>
  <sheetFormatPr defaultColWidth="8.8515625" defaultRowHeight="15"/>
  <cols>
    <col min="1" max="1" width="57.00390625" style="53" customWidth="1"/>
    <col min="2" max="3" width="20.28125" style="53" customWidth="1"/>
    <col min="4" max="4" width="22.00390625" style="53" customWidth="1"/>
    <col min="5" max="5" width="21.57421875" style="53" customWidth="1"/>
    <col min="6" max="6" width="8.8515625" style="53" customWidth="1"/>
    <col min="7" max="7" width="10.8515625" style="53" bestFit="1" customWidth="1"/>
    <col min="8" max="16384" width="8.8515625" style="53" customWidth="1"/>
  </cols>
  <sheetData>
    <row r="1" spans="1:5" s="48" customFormat="1" ht="49.5" customHeight="1">
      <c r="A1" s="270" t="s">
        <v>195</v>
      </c>
      <c r="B1" s="270"/>
      <c r="C1" s="270"/>
      <c r="D1" s="270"/>
      <c r="E1" s="270"/>
    </row>
    <row r="2" spans="1:5" s="48" customFormat="1" ht="20.25" customHeight="1">
      <c r="A2" s="271" t="s">
        <v>71</v>
      </c>
      <c r="B2" s="271"/>
      <c r="C2" s="271"/>
      <c r="D2" s="271"/>
      <c r="E2" s="271"/>
    </row>
    <row r="3" spans="1:5" s="48" customFormat="1" ht="17.25" customHeight="1" thickBot="1">
      <c r="A3" s="156"/>
      <c r="B3" s="156"/>
      <c r="C3" s="156"/>
      <c r="D3" s="156"/>
      <c r="E3" s="156"/>
    </row>
    <row r="4" spans="1:5" s="50" customFormat="1" ht="25.5" customHeight="1">
      <c r="A4" s="272"/>
      <c r="B4" s="274" t="s">
        <v>196</v>
      </c>
      <c r="C4" s="274" t="s">
        <v>197</v>
      </c>
      <c r="D4" s="274" t="s">
        <v>99</v>
      </c>
      <c r="E4" s="276"/>
    </row>
    <row r="5" spans="1:5" s="50" customFormat="1" ht="37.5" customHeight="1">
      <c r="A5" s="273"/>
      <c r="B5" s="275"/>
      <c r="C5" s="275"/>
      <c r="D5" s="192" t="s">
        <v>101</v>
      </c>
      <c r="E5" s="193" t="s">
        <v>2</v>
      </c>
    </row>
    <row r="6" spans="1:7" s="59" customFormat="1" ht="34.5" customHeight="1">
      <c r="A6" s="160" t="s">
        <v>51</v>
      </c>
      <c r="B6" s="58">
        <f>SUM(B7:B15)</f>
        <v>2211</v>
      </c>
      <c r="C6" s="58">
        <f>SUM(C7:C15)</f>
        <v>3656</v>
      </c>
      <c r="D6" s="58">
        <f>C6-B6</f>
        <v>1445</v>
      </c>
      <c r="E6" s="161">
        <f>ROUND(C6/B6*100,1)</f>
        <v>165.4</v>
      </c>
      <c r="G6" s="60"/>
    </row>
    <row r="7" spans="1:11" ht="51" customHeight="1">
      <c r="A7" s="162" t="s">
        <v>72</v>
      </c>
      <c r="B7" s="61">
        <v>729</v>
      </c>
      <c r="C7" s="61">
        <v>429</v>
      </c>
      <c r="D7" s="62">
        <f aca="true" t="shared" si="0" ref="D7:D15">C7-B7</f>
        <v>-300</v>
      </c>
      <c r="E7" s="163">
        <f aca="true" t="shared" si="1" ref="E7:E15">ROUND(C7/B7*100,1)</f>
        <v>58.8</v>
      </c>
      <c r="G7" s="60"/>
      <c r="H7" s="63"/>
      <c r="K7" s="63"/>
    </row>
    <row r="8" spans="1:11" ht="35.25" customHeight="1">
      <c r="A8" s="162" t="s">
        <v>73</v>
      </c>
      <c r="B8" s="61">
        <v>929</v>
      </c>
      <c r="C8" s="61">
        <v>954</v>
      </c>
      <c r="D8" s="62">
        <f t="shared" si="0"/>
        <v>25</v>
      </c>
      <c r="E8" s="163">
        <f t="shared" si="1"/>
        <v>102.7</v>
      </c>
      <c r="G8" s="60"/>
      <c r="H8" s="63"/>
      <c r="K8" s="63"/>
    </row>
    <row r="9" spans="1:11" s="55" customFormat="1" ht="25.5" customHeight="1">
      <c r="A9" s="162" t="s">
        <v>74</v>
      </c>
      <c r="B9" s="61">
        <v>258</v>
      </c>
      <c r="C9" s="61">
        <v>820</v>
      </c>
      <c r="D9" s="62">
        <f t="shared" si="0"/>
        <v>562</v>
      </c>
      <c r="E9" s="163">
        <f t="shared" si="1"/>
        <v>317.8</v>
      </c>
      <c r="F9" s="53"/>
      <c r="G9" s="60"/>
      <c r="H9" s="63"/>
      <c r="I9" s="53"/>
      <c r="K9" s="63"/>
    </row>
    <row r="10" spans="1:11" ht="36.75" customHeight="1">
      <c r="A10" s="162" t="s">
        <v>75</v>
      </c>
      <c r="B10" s="61">
        <v>17</v>
      </c>
      <c r="C10" s="61">
        <v>108</v>
      </c>
      <c r="D10" s="62">
        <f t="shared" si="0"/>
        <v>91</v>
      </c>
      <c r="E10" s="163">
        <f t="shared" si="1"/>
        <v>635.3</v>
      </c>
      <c r="G10" s="60"/>
      <c r="H10" s="63"/>
      <c r="K10" s="63"/>
    </row>
    <row r="11" spans="1:11" ht="28.5" customHeight="1">
      <c r="A11" s="162" t="s">
        <v>76</v>
      </c>
      <c r="B11" s="61">
        <v>64</v>
      </c>
      <c r="C11" s="61">
        <v>315</v>
      </c>
      <c r="D11" s="62">
        <f t="shared" si="0"/>
        <v>251</v>
      </c>
      <c r="E11" s="163">
        <f t="shared" si="1"/>
        <v>492.2</v>
      </c>
      <c r="G11" s="60"/>
      <c r="H11" s="63"/>
      <c r="K11" s="63"/>
    </row>
    <row r="12" spans="1:11" ht="59.25" customHeight="1">
      <c r="A12" s="162" t="s">
        <v>77</v>
      </c>
      <c r="B12" s="61">
        <v>15</v>
      </c>
      <c r="C12" s="61">
        <v>40</v>
      </c>
      <c r="D12" s="62">
        <f t="shared" si="0"/>
        <v>25</v>
      </c>
      <c r="E12" s="163">
        <f t="shared" si="1"/>
        <v>266.7</v>
      </c>
      <c r="G12" s="60"/>
      <c r="H12" s="63"/>
      <c r="K12" s="63"/>
    </row>
    <row r="13" spans="1:18" ht="30.75" customHeight="1">
      <c r="A13" s="162" t="s">
        <v>78</v>
      </c>
      <c r="B13" s="61">
        <v>52</v>
      </c>
      <c r="C13" s="61">
        <v>165</v>
      </c>
      <c r="D13" s="62">
        <f t="shared" si="0"/>
        <v>113</v>
      </c>
      <c r="E13" s="163">
        <f t="shared" si="1"/>
        <v>317.3</v>
      </c>
      <c r="G13" s="60"/>
      <c r="H13" s="63"/>
      <c r="K13" s="63"/>
      <c r="R13" s="64"/>
    </row>
    <row r="14" spans="1:18" ht="75" customHeight="1">
      <c r="A14" s="162" t="s">
        <v>79</v>
      </c>
      <c r="B14" s="61">
        <v>38</v>
      </c>
      <c r="C14" s="61">
        <v>195</v>
      </c>
      <c r="D14" s="62">
        <f t="shared" si="0"/>
        <v>157</v>
      </c>
      <c r="E14" s="163">
        <f t="shared" si="1"/>
        <v>513.2</v>
      </c>
      <c r="G14" s="60"/>
      <c r="H14" s="63"/>
      <c r="K14" s="63"/>
      <c r="R14" s="64"/>
    </row>
    <row r="15" spans="1:18" ht="33" customHeight="1" thickBot="1">
      <c r="A15" s="164" t="s">
        <v>80</v>
      </c>
      <c r="B15" s="165">
        <v>109</v>
      </c>
      <c r="C15" s="165">
        <v>630</v>
      </c>
      <c r="D15" s="166">
        <f t="shared" si="0"/>
        <v>521</v>
      </c>
      <c r="E15" s="167">
        <f t="shared" si="1"/>
        <v>578</v>
      </c>
      <c r="G15" s="60"/>
      <c r="H15" s="63"/>
      <c r="K15" s="63"/>
      <c r="R15" s="64"/>
    </row>
    <row r="16" spans="1:18" ht="12.75">
      <c r="A16" s="57"/>
      <c r="B16" s="57"/>
      <c r="C16" s="57"/>
      <c r="D16" s="57"/>
      <c r="R16" s="64"/>
    </row>
    <row r="17" spans="1:18" ht="12.75">
      <c r="A17" s="57"/>
      <c r="B17" s="57"/>
      <c r="C17" s="57"/>
      <c r="D17" s="57"/>
      <c r="R17" s="64"/>
    </row>
    <row r="18" ht="12.75">
      <c r="R18" s="64"/>
    </row>
    <row r="19" ht="12.75">
      <c r="R19" s="64"/>
    </row>
    <row r="20" ht="12.75">
      <c r="R20" s="64"/>
    </row>
    <row r="21" ht="12.75">
      <c r="R21" s="6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18" sqref="C18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10.57421875" style="1" customWidth="1"/>
    <col min="4" max="4" width="8.140625" style="1" customWidth="1"/>
    <col min="5" max="5" width="11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3.25" customHeight="1">
      <c r="A1" s="277" t="s">
        <v>126</v>
      </c>
      <c r="B1" s="277"/>
      <c r="C1" s="277"/>
      <c r="D1" s="277"/>
      <c r="E1" s="277"/>
    </row>
    <row r="2" spans="1:5" ht="20.25" customHeight="1">
      <c r="A2" s="278" t="s">
        <v>198</v>
      </c>
      <c r="B2" s="278"/>
      <c r="C2" s="278"/>
      <c r="D2" s="278"/>
      <c r="E2" s="278"/>
    </row>
    <row r="3" spans="1:6" ht="18" customHeight="1">
      <c r="A3" s="279" t="s">
        <v>0</v>
      </c>
      <c r="B3" s="279" t="s">
        <v>194</v>
      </c>
      <c r="C3" s="279" t="s">
        <v>193</v>
      </c>
      <c r="D3" s="280" t="s">
        <v>1</v>
      </c>
      <c r="E3" s="280"/>
      <c r="F3" s="2"/>
    </row>
    <row r="4" spans="1:6" ht="42" customHeight="1">
      <c r="A4" s="279"/>
      <c r="B4" s="279"/>
      <c r="C4" s="279"/>
      <c r="D4" s="47" t="s">
        <v>2</v>
      </c>
      <c r="E4" s="77" t="s">
        <v>159</v>
      </c>
      <c r="F4" s="2"/>
    </row>
    <row r="5" spans="1:6" ht="21" customHeight="1">
      <c r="A5" s="78" t="s">
        <v>170</v>
      </c>
      <c r="B5" s="68">
        <v>30256</v>
      </c>
      <c r="C5" s="68">
        <v>24951</v>
      </c>
      <c r="D5" s="66">
        <f aca="true" t="shared" si="0" ref="D5:D21">ROUND(C5/B5*100,1)</f>
        <v>82.5</v>
      </c>
      <c r="E5" s="67">
        <f aca="true" t="shared" si="1" ref="E5:E21">C5-B5</f>
        <v>-5305</v>
      </c>
      <c r="F5" s="1" t="s">
        <v>3</v>
      </c>
    </row>
    <row r="6" spans="1:5" ht="15.75">
      <c r="A6" s="79" t="s">
        <v>171</v>
      </c>
      <c r="B6" s="184">
        <v>14416</v>
      </c>
      <c r="C6" s="184">
        <v>12890</v>
      </c>
      <c r="D6" s="70">
        <f t="shared" si="0"/>
        <v>89.4</v>
      </c>
      <c r="E6" s="71">
        <f t="shared" si="1"/>
        <v>-1526</v>
      </c>
    </row>
    <row r="7" spans="1:7" ht="33" customHeight="1">
      <c r="A7" s="78" t="s">
        <v>172</v>
      </c>
      <c r="B7" s="68">
        <v>13958</v>
      </c>
      <c r="C7" s="76">
        <v>14388</v>
      </c>
      <c r="D7" s="66">
        <f t="shared" si="0"/>
        <v>103.1</v>
      </c>
      <c r="E7" s="66">
        <f t="shared" si="1"/>
        <v>430</v>
      </c>
      <c r="F7" s="3"/>
      <c r="G7" s="4"/>
    </row>
    <row r="8" spans="1:7" ht="31.5">
      <c r="A8" s="80" t="s">
        <v>174</v>
      </c>
      <c r="B8" s="184">
        <v>3421</v>
      </c>
      <c r="C8" s="185">
        <v>5885</v>
      </c>
      <c r="D8" s="66">
        <f t="shared" si="0"/>
        <v>172</v>
      </c>
      <c r="E8" s="66">
        <f t="shared" si="1"/>
        <v>2464</v>
      </c>
      <c r="F8" s="3"/>
      <c r="G8" s="4"/>
    </row>
    <row r="9" spans="1:7" ht="33" customHeight="1">
      <c r="A9" s="81" t="s">
        <v>173</v>
      </c>
      <c r="B9" s="72">
        <v>24.5</v>
      </c>
      <c r="C9" s="72">
        <v>40.9</v>
      </c>
      <c r="D9" s="284" t="s">
        <v>199</v>
      </c>
      <c r="E9" s="285"/>
      <c r="F9" s="5"/>
      <c r="G9" s="4"/>
    </row>
    <row r="10" spans="1:7" ht="33" customHeight="1">
      <c r="A10" s="81" t="s">
        <v>175</v>
      </c>
      <c r="B10" s="184">
        <v>9481</v>
      </c>
      <c r="C10" s="184">
        <v>7600</v>
      </c>
      <c r="D10" s="66">
        <f t="shared" si="0"/>
        <v>80.2</v>
      </c>
      <c r="E10" s="66">
        <f t="shared" si="1"/>
        <v>-1881</v>
      </c>
      <c r="F10" s="5"/>
      <c r="G10" s="4"/>
    </row>
    <row r="11" spans="1:7" ht="33" customHeight="1">
      <c r="A11" s="79" t="s">
        <v>179</v>
      </c>
      <c r="B11" s="186">
        <v>68</v>
      </c>
      <c r="C11" s="186">
        <v>61</v>
      </c>
      <c r="D11" s="73">
        <f>ROUND(C11/B11*100,1)</f>
        <v>89.7</v>
      </c>
      <c r="E11" s="74">
        <f>C11-B11</f>
        <v>-7</v>
      </c>
      <c r="F11" s="5"/>
      <c r="G11" s="4"/>
    </row>
    <row r="12" spans="1:7" ht="36" customHeight="1">
      <c r="A12" s="79" t="s">
        <v>176</v>
      </c>
      <c r="B12" s="186">
        <v>397</v>
      </c>
      <c r="C12" s="186">
        <v>280</v>
      </c>
      <c r="D12" s="73">
        <f>ROUND(C12/B12*100,1)</f>
        <v>70.5</v>
      </c>
      <c r="E12" s="74">
        <f>C12-B12</f>
        <v>-117</v>
      </c>
      <c r="F12" s="5"/>
      <c r="G12" s="4"/>
    </row>
    <row r="13" spans="1:5" ht="33" customHeight="1">
      <c r="A13" s="79" t="s">
        <v>177</v>
      </c>
      <c r="B13" s="187">
        <v>3746</v>
      </c>
      <c r="C13" s="186">
        <v>3155</v>
      </c>
      <c r="D13" s="70">
        <f t="shared" si="0"/>
        <v>84.2</v>
      </c>
      <c r="E13" s="71">
        <f t="shared" si="1"/>
        <v>-591</v>
      </c>
    </row>
    <row r="14" spans="1:5" ht="16.5" customHeight="1">
      <c r="A14" s="79" t="s">
        <v>178</v>
      </c>
      <c r="B14" s="187">
        <v>1501</v>
      </c>
      <c r="C14" s="186">
        <v>1846</v>
      </c>
      <c r="D14" s="70">
        <f>ROUND(C14/B14*100,1)</f>
        <v>123</v>
      </c>
      <c r="E14" s="71">
        <f>C14-B14</f>
        <v>345</v>
      </c>
    </row>
    <row r="15" spans="1:5" ht="17.25" customHeight="1">
      <c r="A15" s="79" t="s">
        <v>180</v>
      </c>
      <c r="B15" s="187">
        <v>3</v>
      </c>
      <c r="C15" s="186">
        <v>0</v>
      </c>
      <c r="D15" s="70">
        <f>ROUND(C15/B15*100,1)</f>
        <v>0</v>
      </c>
      <c r="E15" s="71">
        <f>C15-B15</f>
        <v>-3</v>
      </c>
    </row>
    <row r="16" spans="1:6" ht="33.75" customHeight="1">
      <c r="A16" s="78" t="s">
        <v>181</v>
      </c>
      <c r="B16" s="188">
        <v>3864</v>
      </c>
      <c r="C16" s="189">
        <v>3326</v>
      </c>
      <c r="D16" s="66">
        <f t="shared" si="0"/>
        <v>86.1</v>
      </c>
      <c r="E16" s="66">
        <f t="shared" si="1"/>
        <v>-538</v>
      </c>
      <c r="F16" s="6"/>
    </row>
    <row r="17" spans="1:6" ht="33" customHeight="1">
      <c r="A17" s="207" t="s">
        <v>186</v>
      </c>
      <c r="B17" s="208">
        <v>67068</v>
      </c>
      <c r="C17" s="209">
        <v>69407</v>
      </c>
      <c r="D17" s="206">
        <f t="shared" si="0"/>
        <v>103.5</v>
      </c>
      <c r="E17" s="210">
        <f t="shared" si="1"/>
        <v>2339</v>
      </c>
      <c r="F17" s="6"/>
    </row>
    <row r="18" spans="1:6" ht="20.25" customHeight="1">
      <c r="A18" s="207" t="s">
        <v>187</v>
      </c>
      <c r="B18" s="208">
        <v>27248</v>
      </c>
      <c r="C18" s="209">
        <v>22246</v>
      </c>
      <c r="D18" s="206">
        <f t="shared" si="0"/>
        <v>81.6</v>
      </c>
      <c r="E18" s="210">
        <f t="shared" si="1"/>
        <v>-5002</v>
      </c>
      <c r="F18" s="6"/>
    </row>
    <row r="19" spans="1:6" ht="31.5">
      <c r="A19" s="79" t="s">
        <v>185</v>
      </c>
      <c r="B19" s="186">
        <v>4200</v>
      </c>
      <c r="C19" s="186">
        <v>4685</v>
      </c>
      <c r="D19" s="75">
        <f t="shared" si="0"/>
        <v>111.5</v>
      </c>
      <c r="E19" s="70">
        <f t="shared" si="1"/>
        <v>485</v>
      </c>
      <c r="F19" s="7"/>
    </row>
    <row r="20" spans="1:11" ht="15.75">
      <c r="A20" s="78" t="s">
        <v>182</v>
      </c>
      <c r="B20" s="188">
        <v>18491</v>
      </c>
      <c r="C20" s="188">
        <v>20830</v>
      </c>
      <c r="D20" s="66">
        <f t="shared" si="0"/>
        <v>112.6</v>
      </c>
      <c r="E20" s="67">
        <f t="shared" si="1"/>
        <v>2339</v>
      </c>
      <c r="F20" s="7"/>
      <c r="K20" s="8"/>
    </row>
    <row r="21" spans="1:6" ht="16.5" customHeight="1">
      <c r="A21" s="79" t="s">
        <v>183</v>
      </c>
      <c r="B21" s="187">
        <v>17928</v>
      </c>
      <c r="C21" s="187">
        <v>19644</v>
      </c>
      <c r="D21" s="70">
        <f t="shared" si="0"/>
        <v>109.6</v>
      </c>
      <c r="E21" s="71">
        <f t="shared" si="1"/>
        <v>1716</v>
      </c>
      <c r="F21" s="7"/>
    </row>
    <row r="22" spans="1:5" ht="9" customHeight="1">
      <c r="A22" s="286" t="s">
        <v>200</v>
      </c>
      <c r="B22" s="286"/>
      <c r="C22" s="286"/>
      <c r="D22" s="286"/>
      <c r="E22" s="286"/>
    </row>
    <row r="23" spans="1:5" ht="15" customHeight="1">
      <c r="A23" s="287"/>
      <c r="B23" s="287"/>
      <c r="C23" s="287"/>
      <c r="D23" s="287"/>
      <c r="E23" s="287"/>
    </row>
    <row r="24" spans="1:5" ht="12.75" customHeight="1">
      <c r="A24" s="279" t="s">
        <v>0</v>
      </c>
      <c r="B24" s="279" t="s">
        <v>156</v>
      </c>
      <c r="C24" s="279" t="s">
        <v>157</v>
      </c>
      <c r="D24" s="288" t="s">
        <v>1</v>
      </c>
      <c r="E24" s="289"/>
    </row>
    <row r="25" spans="1:5" ht="34.5" customHeight="1">
      <c r="A25" s="279"/>
      <c r="B25" s="279"/>
      <c r="C25" s="279"/>
      <c r="D25" s="47" t="s">
        <v>2</v>
      </c>
      <c r="E25" s="65" t="s">
        <v>158</v>
      </c>
    </row>
    <row r="26" spans="1:8" ht="24" customHeight="1">
      <c r="A26" s="78" t="s">
        <v>127</v>
      </c>
      <c r="B26" s="188">
        <v>11300</v>
      </c>
      <c r="C26" s="69">
        <v>10214</v>
      </c>
      <c r="D26" s="66">
        <f>ROUND(C26/B26*100,1)</f>
        <v>90.4</v>
      </c>
      <c r="E26" s="190">
        <f>C26-B26</f>
        <v>-1086</v>
      </c>
      <c r="G26" s="9"/>
      <c r="H26" s="9"/>
    </row>
    <row r="27" spans="1:5" ht="15.75">
      <c r="A27" s="78" t="s">
        <v>184</v>
      </c>
      <c r="B27" s="188">
        <v>9861</v>
      </c>
      <c r="C27" s="69">
        <v>8642</v>
      </c>
      <c r="D27" s="66">
        <f>ROUND(C27/B27*100,1)</f>
        <v>87.6</v>
      </c>
      <c r="E27" s="190">
        <f>C27-B27</f>
        <v>-1219</v>
      </c>
    </row>
    <row r="28" spans="1:5" ht="37.5" customHeight="1">
      <c r="A28" s="78" t="s">
        <v>169</v>
      </c>
      <c r="B28" s="188">
        <v>2000</v>
      </c>
      <c r="C28" s="69">
        <v>2504</v>
      </c>
      <c r="D28" s="70">
        <f>ROUND(C28/B28*100,1)</f>
        <v>125.2</v>
      </c>
      <c r="E28" s="65" t="s">
        <v>201</v>
      </c>
    </row>
    <row r="29" spans="1:5" ht="24" customHeight="1">
      <c r="A29" s="78" t="s">
        <v>128</v>
      </c>
      <c r="B29" s="69">
        <v>1839</v>
      </c>
      <c r="C29" s="69">
        <v>2702</v>
      </c>
      <c r="D29" s="66">
        <f>ROUND(C29/B29*100,1)</f>
        <v>146.9</v>
      </c>
      <c r="E29" s="47">
        <f>C29-B29</f>
        <v>863</v>
      </c>
    </row>
    <row r="30" spans="1:5" ht="34.5" customHeight="1">
      <c r="A30" s="78" t="s">
        <v>129</v>
      </c>
      <c r="B30" s="69">
        <v>1578</v>
      </c>
      <c r="C30" s="69">
        <v>893</v>
      </c>
      <c r="D30" s="66" t="s">
        <v>5</v>
      </c>
      <c r="E30" s="47" t="s">
        <v>5</v>
      </c>
    </row>
    <row r="31" spans="1:10" ht="28.5" customHeight="1">
      <c r="A31" s="191" t="s">
        <v>6</v>
      </c>
      <c r="B31" s="69">
        <v>3973</v>
      </c>
      <c r="C31" s="69">
        <v>4916</v>
      </c>
      <c r="D31" s="67">
        <f>ROUND(C31/B31*100,1)</f>
        <v>123.7</v>
      </c>
      <c r="E31" s="194" t="s">
        <v>202</v>
      </c>
      <c r="F31" s="7"/>
      <c r="G31" s="7"/>
      <c r="I31" s="7"/>
      <c r="J31" s="10"/>
    </row>
    <row r="32" spans="1:5" ht="24.75" customHeight="1">
      <c r="A32" s="78" t="s">
        <v>7</v>
      </c>
      <c r="B32" s="69">
        <v>6</v>
      </c>
      <c r="C32" s="69">
        <v>4</v>
      </c>
      <c r="D32" s="281" t="s">
        <v>164</v>
      </c>
      <c r="E32" s="282"/>
    </row>
    <row r="33" spans="1:5" ht="33" customHeight="1">
      <c r="A33" s="283"/>
      <c r="B33" s="283"/>
      <c r="C33" s="283"/>
      <c r="D33" s="283"/>
      <c r="E33" s="283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40"/>
  <sheetViews>
    <sheetView tabSelected="1" view="pageBreakPreview" zoomScale="75" zoomScaleNormal="75" zoomScaleSheetLayoutView="75" zoomScalePageLayoutView="0" workbookViewId="0" topLeftCell="A1">
      <pane xSplit="1" ySplit="8" topLeftCell="BC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BI10" sqref="BI10:BJ32"/>
    </sheetView>
  </sheetViews>
  <sheetFormatPr defaultColWidth="9.140625" defaultRowHeight="15"/>
  <cols>
    <col min="1" max="1" width="21.5742187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7.7109375" style="14" customWidth="1"/>
    <col min="17" max="17" width="6.00390625" style="14" customWidth="1"/>
    <col min="18" max="19" width="8.28125" style="14" customWidth="1"/>
    <col min="20" max="20" width="6.421875" style="14" customWidth="1"/>
    <col min="21" max="21" width="7.28125" style="14" customWidth="1"/>
    <col min="22" max="22" width="8.57421875" style="14" customWidth="1"/>
    <col min="23" max="23" width="8.8515625" style="14" customWidth="1"/>
    <col min="24" max="24" width="6.421875" style="14" customWidth="1"/>
    <col min="25" max="25" width="8.421875" style="14" customWidth="1"/>
    <col min="26" max="26" width="8.28125" style="14" customWidth="1"/>
    <col min="27" max="27" width="8.421875" style="14" customWidth="1"/>
    <col min="28" max="28" width="6.7109375" style="14" customWidth="1"/>
    <col min="29" max="29" width="8.28125" style="14" customWidth="1"/>
    <col min="30" max="30" width="8.421875" style="14" customWidth="1"/>
    <col min="31" max="31" width="7.8515625" style="14" customWidth="1"/>
    <col min="32" max="32" width="6.7109375" style="14" customWidth="1"/>
    <col min="33" max="33" width="7.140625" style="14" customWidth="1"/>
    <col min="34" max="34" width="8.57421875" style="14" customWidth="1"/>
    <col min="35" max="35" width="9.421875" style="14" customWidth="1"/>
    <col min="36" max="37" width="7.28125" style="14" customWidth="1"/>
    <col min="38" max="38" width="10.00390625" style="14" customWidth="1"/>
    <col min="39" max="39" width="10.7109375" style="14" customWidth="1"/>
    <col min="40" max="40" width="7.421875" style="14" customWidth="1"/>
    <col min="41" max="41" width="7.7109375" style="14" customWidth="1"/>
    <col min="42" max="42" width="10.28125" style="14" customWidth="1"/>
    <col min="43" max="43" width="9.7109375" style="14" customWidth="1"/>
    <col min="44" max="44" width="6.7109375" style="14" customWidth="1"/>
    <col min="45" max="45" width="8.140625" style="14" customWidth="1"/>
    <col min="46" max="46" width="8.421875" style="14" customWidth="1"/>
    <col min="47" max="47" width="8.57421875" style="14" customWidth="1"/>
    <col min="48" max="48" width="6.00390625" style="14" customWidth="1"/>
    <col min="49" max="49" width="8.28125" style="14" customWidth="1"/>
    <col min="50" max="50" width="8.7109375" style="14" customWidth="1"/>
    <col min="51" max="51" width="9.421875" style="14" customWidth="1"/>
    <col min="52" max="52" width="6.421875" style="14" customWidth="1"/>
    <col min="53" max="53" width="9.00390625" style="14" customWidth="1"/>
    <col min="54" max="56" width="9.57421875" style="14" customWidth="1"/>
    <col min="57" max="57" width="8.57421875" style="14" customWidth="1"/>
    <col min="58" max="58" width="9.57421875" style="14" customWidth="1"/>
    <col min="59" max="60" width="10.28125" style="14" customWidth="1"/>
    <col min="61" max="61" width="8.57421875" style="14" customWidth="1"/>
    <col min="62" max="62" width="9.57421875" style="14" customWidth="1"/>
    <col min="63" max="63" width="9.28125" style="14" customWidth="1"/>
    <col min="64" max="16384" width="9.140625" style="14" customWidth="1"/>
  </cols>
  <sheetData>
    <row r="1" spans="1:62" ht="21.75" customHeight="1">
      <c r="A1" s="11"/>
      <c r="B1" s="306" t="s">
        <v>149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  <c r="BJ1" s="16"/>
    </row>
    <row r="2" spans="1:61" ht="21.75" customHeight="1" thickBot="1">
      <c r="A2" s="17"/>
      <c r="B2" s="307" t="s">
        <v>203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18"/>
      <c r="AM2" s="16" t="s">
        <v>8</v>
      </c>
      <c r="AN2" s="18"/>
      <c r="AO2" s="18"/>
      <c r="AP2" s="18"/>
      <c r="AQ2" s="18"/>
      <c r="AR2" s="18"/>
      <c r="AS2" s="18"/>
      <c r="AT2" s="19"/>
      <c r="AU2" s="19"/>
      <c r="AV2" s="19"/>
      <c r="AW2" s="19"/>
      <c r="AX2" s="19"/>
      <c r="BB2" s="16"/>
      <c r="BG2" s="16" t="s">
        <v>8</v>
      </c>
      <c r="BH2" s="213"/>
      <c r="BI2" s="213"/>
    </row>
    <row r="3" spans="1:64" ht="11.25" customHeight="1">
      <c r="A3" s="291"/>
      <c r="B3" s="294" t="s">
        <v>9</v>
      </c>
      <c r="C3" s="294"/>
      <c r="D3" s="294"/>
      <c r="E3" s="294"/>
      <c r="F3" s="297" t="s">
        <v>10</v>
      </c>
      <c r="G3" s="298"/>
      <c r="H3" s="298"/>
      <c r="I3" s="299"/>
      <c r="J3" s="297" t="s">
        <v>11</v>
      </c>
      <c r="K3" s="298"/>
      <c r="L3" s="298"/>
      <c r="M3" s="299"/>
      <c r="N3" s="297" t="s">
        <v>160</v>
      </c>
      <c r="O3" s="298"/>
      <c r="P3" s="298"/>
      <c r="Q3" s="299"/>
      <c r="R3" s="297" t="s">
        <v>12</v>
      </c>
      <c r="S3" s="298"/>
      <c r="T3" s="298"/>
      <c r="U3" s="299"/>
      <c r="V3" s="297" t="s">
        <v>13</v>
      </c>
      <c r="W3" s="298"/>
      <c r="X3" s="298"/>
      <c r="Y3" s="299"/>
      <c r="Z3" s="313" t="s">
        <v>163</v>
      </c>
      <c r="AA3" s="314"/>
      <c r="AB3" s="314"/>
      <c r="AC3" s="314"/>
      <c r="AD3" s="314"/>
      <c r="AE3" s="314"/>
      <c r="AF3" s="314"/>
      <c r="AG3" s="315"/>
      <c r="AH3" s="297" t="s">
        <v>14</v>
      </c>
      <c r="AI3" s="298"/>
      <c r="AJ3" s="298"/>
      <c r="AK3" s="299"/>
      <c r="AL3" s="319" t="s">
        <v>15</v>
      </c>
      <c r="AM3" s="319"/>
      <c r="AN3" s="319"/>
      <c r="AO3" s="319"/>
      <c r="AP3" s="294" t="s">
        <v>16</v>
      </c>
      <c r="AQ3" s="294"/>
      <c r="AR3" s="294"/>
      <c r="AS3" s="294"/>
      <c r="AT3" s="297" t="s">
        <v>17</v>
      </c>
      <c r="AU3" s="298"/>
      <c r="AV3" s="298"/>
      <c r="AW3" s="299"/>
      <c r="AX3" s="294" t="s">
        <v>18</v>
      </c>
      <c r="AY3" s="294"/>
      <c r="AZ3" s="294"/>
      <c r="BA3" s="294"/>
      <c r="BB3" s="297" t="s">
        <v>204</v>
      </c>
      <c r="BC3" s="298"/>
      <c r="BD3" s="299"/>
      <c r="BE3" s="313" t="s">
        <v>188</v>
      </c>
      <c r="BF3" s="314"/>
      <c r="BG3" s="314"/>
      <c r="BH3" s="314"/>
      <c r="BI3" s="314"/>
      <c r="BJ3" s="314"/>
      <c r="BK3" s="314"/>
      <c r="BL3" s="328"/>
    </row>
    <row r="4" spans="1:64" ht="38.25" customHeight="1">
      <c r="A4" s="292"/>
      <c r="B4" s="295"/>
      <c r="C4" s="295"/>
      <c r="D4" s="295"/>
      <c r="E4" s="295"/>
      <c r="F4" s="300"/>
      <c r="G4" s="301"/>
      <c r="H4" s="301"/>
      <c r="I4" s="302"/>
      <c r="J4" s="300"/>
      <c r="K4" s="301"/>
      <c r="L4" s="301"/>
      <c r="M4" s="302"/>
      <c r="N4" s="300"/>
      <c r="O4" s="301"/>
      <c r="P4" s="301"/>
      <c r="Q4" s="302"/>
      <c r="R4" s="300"/>
      <c r="S4" s="301"/>
      <c r="T4" s="301"/>
      <c r="U4" s="302"/>
      <c r="V4" s="300"/>
      <c r="W4" s="301"/>
      <c r="X4" s="301"/>
      <c r="Y4" s="302"/>
      <c r="Z4" s="322" t="s">
        <v>161</v>
      </c>
      <c r="AA4" s="295"/>
      <c r="AB4" s="295"/>
      <c r="AC4" s="295"/>
      <c r="AD4" s="316" t="s">
        <v>162</v>
      </c>
      <c r="AE4" s="317"/>
      <c r="AF4" s="317"/>
      <c r="AG4" s="318"/>
      <c r="AH4" s="300"/>
      <c r="AI4" s="301"/>
      <c r="AJ4" s="301"/>
      <c r="AK4" s="302"/>
      <c r="AL4" s="320"/>
      <c r="AM4" s="320"/>
      <c r="AN4" s="320"/>
      <c r="AO4" s="320"/>
      <c r="AP4" s="295"/>
      <c r="AQ4" s="295"/>
      <c r="AR4" s="295"/>
      <c r="AS4" s="295"/>
      <c r="AT4" s="300"/>
      <c r="AU4" s="301"/>
      <c r="AV4" s="301"/>
      <c r="AW4" s="302"/>
      <c r="AX4" s="295"/>
      <c r="AY4" s="295"/>
      <c r="AZ4" s="295"/>
      <c r="BA4" s="295"/>
      <c r="BB4" s="300"/>
      <c r="BC4" s="301"/>
      <c r="BD4" s="302"/>
      <c r="BE4" s="329"/>
      <c r="BF4" s="330"/>
      <c r="BG4" s="330"/>
      <c r="BH4" s="330"/>
      <c r="BI4" s="330"/>
      <c r="BJ4" s="330"/>
      <c r="BK4" s="330"/>
      <c r="BL4" s="331"/>
    </row>
    <row r="5" spans="1:64" ht="15" customHeight="1">
      <c r="A5" s="292"/>
      <c r="B5" s="296"/>
      <c r="C5" s="296"/>
      <c r="D5" s="296"/>
      <c r="E5" s="296"/>
      <c r="F5" s="300"/>
      <c r="G5" s="301"/>
      <c r="H5" s="301"/>
      <c r="I5" s="302"/>
      <c r="J5" s="308"/>
      <c r="K5" s="309"/>
      <c r="L5" s="309"/>
      <c r="M5" s="310"/>
      <c r="N5" s="308"/>
      <c r="O5" s="309"/>
      <c r="P5" s="309"/>
      <c r="Q5" s="310"/>
      <c r="R5" s="308"/>
      <c r="S5" s="309"/>
      <c r="T5" s="309"/>
      <c r="U5" s="310"/>
      <c r="V5" s="308"/>
      <c r="W5" s="309"/>
      <c r="X5" s="309"/>
      <c r="Y5" s="310"/>
      <c r="Z5" s="322"/>
      <c r="AA5" s="295"/>
      <c r="AB5" s="295"/>
      <c r="AC5" s="295"/>
      <c r="AD5" s="308"/>
      <c r="AE5" s="309"/>
      <c r="AF5" s="309"/>
      <c r="AG5" s="310"/>
      <c r="AH5" s="308"/>
      <c r="AI5" s="309"/>
      <c r="AJ5" s="309"/>
      <c r="AK5" s="310"/>
      <c r="AL5" s="320"/>
      <c r="AM5" s="320"/>
      <c r="AN5" s="320"/>
      <c r="AO5" s="320"/>
      <c r="AP5" s="295"/>
      <c r="AQ5" s="295"/>
      <c r="AR5" s="295"/>
      <c r="AS5" s="295"/>
      <c r="AT5" s="308"/>
      <c r="AU5" s="309"/>
      <c r="AV5" s="309"/>
      <c r="AW5" s="310"/>
      <c r="AX5" s="295"/>
      <c r="AY5" s="295"/>
      <c r="AZ5" s="295"/>
      <c r="BA5" s="295"/>
      <c r="BB5" s="308"/>
      <c r="BC5" s="309"/>
      <c r="BD5" s="310"/>
      <c r="BE5" s="325" t="s">
        <v>189</v>
      </c>
      <c r="BF5" s="326"/>
      <c r="BG5" s="326"/>
      <c r="BH5" s="327"/>
      <c r="BI5" s="325" t="s">
        <v>22</v>
      </c>
      <c r="BJ5" s="326"/>
      <c r="BK5" s="326"/>
      <c r="BL5" s="327"/>
    </row>
    <row r="6" spans="1:64" ht="35.25" customHeight="1">
      <c r="A6" s="292"/>
      <c r="B6" s="290">
        <v>2017</v>
      </c>
      <c r="C6" s="303">
        <v>2018</v>
      </c>
      <c r="D6" s="305" t="s">
        <v>19</v>
      </c>
      <c r="E6" s="305"/>
      <c r="F6" s="290">
        <v>2017</v>
      </c>
      <c r="G6" s="303">
        <v>2018</v>
      </c>
      <c r="H6" s="305" t="s">
        <v>19</v>
      </c>
      <c r="I6" s="305"/>
      <c r="J6" s="290">
        <v>2017</v>
      </c>
      <c r="K6" s="303">
        <v>2018</v>
      </c>
      <c r="L6" s="311" t="s">
        <v>19</v>
      </c>
      <c r="M6" s="312"/>
      <c r="N6" s="290">
        <v>2017</v>
      </c>
      <c r="O6" s="303">
        <v>2018</v>
      </c>
      <c r="P6" s="305" t="s">
        <v>19</v>
      </c>
      <c r="Q6" s="305"/>
      <c r="R6" s="290">
        <v>2017</v>
      </c>
      <c r="S6" s="303">
        <v>2018</v>
      </c>
      <c r="T6" s="321" t="s">
        <v>19</v>
      </c>
      <c r="U6" s="321"/>
      <c r="V6" s="290">
        <v>2017</v>
      </c>
      <c r="W6" s="303">
        <v>2018</v>
      </c>
      <c r="X6" s="305" t="s">
        <v>19</v>
      </c>
      <c r="Y6" s="305"/>
      <c r="Z6" s="290">
        <v>2017</v>
      </c>
      <c r="AA6" s="303">
        <v>2018</v>
      </c>
      <c r="AB6" s="305" t="s">
        <v>19</v>
      </c>
      <c r="AC6" s="305"/>
      <c r="AD6" s="290">
        <v>2017</v>
      </c>
      <c r="AE6" s="303">
        <v>2018</v>
      </c>
      <c r="AF6" s="305" t="s">
        <v>19</v>
      </c>
      <c r="AG6" s="305"/>
      <c r="AH6" s="290">
        <v>2017</v>
      </c>
      <c r="AI6" s="303">
        <v>2018</v>
      </c>
      <c r="AJ6" s="305" t="s">
        <v>19</v>
      </c>
      <c r="AK6" s="305"/>
      <c r="AL6" s="290">
        <v>2017</v>
      </c>
      <c r="AM6" s="303">
        <v>2018</v>
      </c>
      <c r="AN6" s="305" t="s">
        <v>19</v>
      </c>
      <c r="AO6" s="305"/>
      <c r="AP6" s="305" t="s">
        <v>20</v>
      </c>
      <c r="AQ6" s="305"/>
      <c r="AR6" s="305" t="s">
        <v>19</v>
      </c>
      <c r="AS6" s="305"/>
      <c r="AT6" s="290">
        <v>2017</v>
      </c>
      <c r="AU6" s="303">
        <v>2018</v>
      </c>
      <c r="AV6" s="305" t="s">
        <v>19</v>
      </c>
      <c r="AW6" s="305"/>
      <c r="AX6" s="290">
        <v>2017</v>
      </c>
      <c r="AY6" s="303">
        <v>2018</v>
      </c>
      <c r="AZ6" s="305" t="s">
        <v>19</v>
      </c>
      <c r="BA6" s="305"/>
      <c r="BB6" s="290">
        <v>2017</v>
      </c>
      <c r="BC6" s="303">
        <v>2018</v>
      </c>
      <c r="BD6" s="323" t="s">
        <v>21</v>
      </c>
      <c r="BE6" s="290">
        <v>2017</v>
      </c>
      <c r="BF6" s="303">
        <v>2018</v>
      </c>
      <c r="BG6" s="305" t="s">
        <v>19</v>
      </c>
      <c r="BH6" s="305"/>
      <c r="BI6" s="290">
        <v>2017</v>
      </c>
      <c r="BJ6" s="303">
        <v>2018</v>
      </c>
      <c r="BK6" s="305" t="s">
        <v>19</v>
      </c>
      <c r="BL6" s="324"/>
    </row>
    <row r="7" spans="1:64" s="23" customFormat="1" ht="18.75" customHeight="1">
      <c r="A7" s="293"/>
      <c r="B7" s="290"/>
      <c r="C7" s="304"/>
      <c r="D7" s="20" t="s">
        <v>2</v>
      </c>
      <c r="E7" s="20" t="s">
        <v>21</v>
      </c>
      <c r="F7" s="290"/>
      <c r="G7" s="304"/>
      <c r="H7" s="20" t="s">
        <v>2</v>
      </c>
      <c r="I7" s="20" t="s">
        <v>21</v>
      </c>
      <c r="J7" s="290"/>
      <c r="K7" s="304"/>
      <c r="L7" s="20" t="s">
        <v>2</v>
      </c>
      <c r="M7" s="20" t="s">
        <v>21</v>
      </c>
      <c r="N7" s="290"/>
      <c r="O7" s="304"/>
      <c r="P7" s="20" t="s">
        <v>2</v>
      </c>
      <c r="Q7" s="20" t="s">
        <v>21</v>
      </c>
      <c r="R7" s="290"/>
      <c r="S7" s="304"/>
      <c r="T7" s="21" t="s">
        <v>2</v>
      </c>
      <c r="U7" s="21" t="s">
        <v>21</v>
      </c>
      <c r="V7" s="290"/>
      <c r="W7" s="304"/>
      <c r="X7" s="20" t="s">
        <v>2</v>
      </c>
      <c r="Y7" s="20" t="s">
        <v>21</v>
      </c>
      <c r="Z7" s="290"/>
      <c r="AA7" s="304"/>
      <c r="AB7" s="20" t="s">
        <v>2</v>
      </c>
      <c r="AC7" s="20" t="s">
        <v>21</v>
      </c>
      <c r="AD7" s="290"/>
      <c r="AE7" s="304"/>
      <c r="AF7" s="20" t="s">
        <v>2</v>
      </c>
      <c r="AG7" s="20" t="s">
        <v>21</v>
      </c>
      <c r="AH7" s="290"/>
      <c r="AI7" s="304"/>
      <c r="AJ7" s="20" t="s">
        <v>2</v>
      </c>
      <c r="AK7" s="20" t="s">
        <v>21</v>
      </c>
      <c r="AL7" s="290"/>
      <c r="AM7" s="304"/>
      <c r="AN7" s="20" t="s">
        <v>2</v>
      </c>
      <c r="AO7" s="20" t="s">
        <v>21</v>
      </c>
      <c r="AP7" s="22">
        <v>2017</v>
      </c>
      <c r="AQ7" s="22">
        <v>2018</v>
      </c>
      <c r="AR7" s="20" t="s">
        <v>2</v>
      </c>
      <c r="AS7" s="20" t="s">
        <v>21</v>
      </c>
      <c r="AT7" s="290"/>
      <c r="AU7" s="304"/>
      <c r="AV7" s="20" t="s">
        <v>2</v>
      </c>
      <c r="AW7" s="20" t="s">
        <v>21</v>
      </c>
      <c r="AX7" s="290"/>
      <c r="AY7" s="304"/>
      <c r="AZ7" s="20" t="s">
        <v>2</v>
      </c>
      <c r="BA7" s="20" t="s">
        <v>21</v>
      </c>
      <c r="BB7" s="290"/>
      <c r="BC7" s="304"/>
      <c r="BD7" s="323"/>
      <c r="BE7" s="290"/>
      <c r="BF7" s="304"/>
      <c r="BG7" s="20" t="s">
        <v>2</v>
      </c>
      <c r="BH7" s="20" t="s">
        <v>21</v>
      </c>
      <c r="BI7" s="290"/>
      <c r="BJ7" s="304"/>
      <c r="BK7" s="20" t="s">
        <v>2</v>
      </c>
      <c r="BL7" s="214" t="s">
        <v>21</v>
      </c>
    </row>
    <row r="8" spans="1:64" ht="12.75" customHeight="1">
      <c r="A8" s="215" t="s">
        <v>23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4">
        <v>31</v>
      </c>
      <c r="AG8" s="24">
        <v>32</v>
      </c>
      <c r="AH8" s="24">
        <v>33</v>
      </c>
      <c r="AI8" s="24">
        <v>34</v>
      </c>
      <c r="AJ8" s="24">
        <v>35</v>
      </c>
      <c r="AK8" s="24">
        <v>36</v>
      </c>
      <c r="AL8" s="24">
        <v>37</v>
      </c>
      <c r="AM8" s="24">
        <v>38</v>
      </c>
      <c r="AN8" s="24">
        <v>39</v>
      </c>
      <c r="AO8" s="24">
        <v>40</v>
      </c>
      <c r="AP8" s="24">
        <v>41</v>
      </c>
      <c r="AQ8" s="24">
        <v>42</v>
      </c>
      <c r="AR8" s="24">
        <v>43</v>
      </c>
      <c r="AS8" s="24">
        <v>44</v>
      </c>
      <c r="AT8" s="24">
        <v>45</v>
      </c>
      <c r="AU8" s="24">
        <v>46</v>
      </c>
      <c r="AV8" s="24">
        <v>47</v>
      </c>
      <c r="AW8" s="24">
        <v>48</v>
      </c>
      <c r="AX8" s="24">
        <v>49</v>
      </c>
      <c r="AY8" s="24">
        <v>50</v>
      </c>
      <c r="AZ8" s="24">
        <v>51</v>
      </c>
      <c r="BA8" s="24">
        <v>52</v>
      </c>
      <c r="BB8" s="24">
        <v>53</v>
      </c>
      <c r="BC8" s="24">
        <v>54</v>
      </c>
      <c r="BD8" s="24">
        <v>55</v>
      </c>
      <c r="BE8" s="24">
        <v>56</v>
      </c>
      <c r="BF8" s="24">
        <v>57</v>
      </c>
      <c r="BG8" s="24">
        <v>58</v>
      </c>
      <c r="BH8" s="24">
        <v>59</v>
      </c>
      <c r="BI8" s="24">
        <v>60</v>
      </c>
      <c r="BJ8" s="24">
        <v>61</v>
      </c>
      <c r="BK8" s="24">
        <v>62</v>
      </c>
      <c r="BL8" s="216">
        <v>63</v>
      </c>
    </row>
    <row r="9" spans="1:64" s="34" customFormat="1" ht="18.75" customHeight="1">
      <c r="A9" s="217" t="s">
        <v>102</v>
      </c>
      <c r="B9" s="25">
        <f>SUM(B10:B32)</f>
        <v>30256</v>
      </c>
      <c r="C9" s="25">
        <f>SUM(C10:C32)</f>
        <v>24951</v>
      </c>
      <c r="D9" s="26">
        <f aca="true" t="shared" si="0" ref="D9:D32">C9/B9*100</f>
        <v>82.466287678477</v>
      </c>
      <c r="E9" s="25">
        <f aca="true" t="shared" si="1" ref="E9:E32">C9-B9</f>
        <v>-5305</v>
      </c>
      <c r="F9" s="25">
        <f>SUM(F10:F32)</f>
        <v>14416</v>
      </c>
      <c r="G9" s="25">
        <f>SUM(G10:G32)</f>
        <v>12890</v>
      </c>
      <c r="H9" s="26">
        <f aca="true" t="shared" si="2" ref="H9:H32">G9/F9*100</f>
        <v>89.41453940066593</v>
      </c>
      <c r="I9" s="25">
        <f aca="true" t="shared" si="3" ref="I9:I32">G9-F9</f>
        <v>-1526</v>
      </c>
      <c r="J9" s="25">
        <f>SUM(J10:J32)</f>
        <v>13958</v>
      </c>
      <c r="K9" s="25">
        <f>SUM(K10:K32)</f>
        <v>14388</v>
      </c>
      <c r="L9" s="26">
        <f aca="true" t="shared" si="4" ref="L9:L32">K9/J9*100</f>
        <v>103.08067058317812</v>
      </c>
      <c r="M9" s="25">
        <f aca="true" t="shared" si="5" ref="M9:M32">K9-J9</f>
        <v>430</v>
      </c>
      <c r="N9" s="25">
        <f>SUM(N10:N32)</f>
        <v>3421</v>
      </c>
      <c r="O9" s="25">
        <f>SUM(O10:O32)</f>
        <v>5885</v>
      </c>
      <c r="P9" s="27">
        <f aca="true" t="shared" si="6" ref="P9:P32">O9/N9*100</f>
        <v>172.0257234726688</v>
      </c>
      <c r="Q9" s="25">
        <f aca="true" t="shared" si="7" ref="Q9:Q32">O9-N9</f>
        <v>2464</v>
      </c>
      <c r="R9" s="25">
        <f>SUM(R10:R32)</f>
        <v>3746</v>
      </c>
      <c r="S9" s="25">
        <f>SUM(S10:S32)</f>
        <v>3155</v>
      </c>
      <c r="T9" s="27">
        <f aca="true" t="shared" si="8" ref="T9:T32">S9/R9*100</f>
        <v>84.22317138280833</v>
      </c>
      <c r="U9" s="25">
        <f aca="true" t="shared" si="9" ref="U9:U32">S9-R9</f>
        <v>-591</v>
      </c>
      <c r="V9" s="25">
        <f>SUM(V10:V32)</f>
        <v>67068</v>
      </c>
      <c r="W9" s="25">
        <f>SUM(W10:W32)</f>
        <v>69407</v>
      </c>
      <c r="X9" s="26">
        <f aca="true" t="shared" si="10" ref="X9:X32">W9/V9*100</f>
        <v>103.48750521858412</v>
      </c>
      <c r="Y9" s="25">
        <f aca="true" t="shared" si="11" ref="Y9:Y32">W9-V9</f>
        <v>2339</v>
      </c>
      <c r="Z9" s="25">
        <f>SUM(Z10:Z32)</f>
        <v>28887</v>
      </c>
      <c r="AA9" s="25">
        <f>SUM(AA10:AA32)</f>
        <v>24110</v>
      </c>
      <c r="AB9" s="26">
        <f aca="true" t="shared" si="12" ref="AB9:AB32">AA9/Z9*100</f>
        <v>83.46314951362204</v>
      </c>
      <c r="AC9" s="30">
        <f aca="true" t="shared" si="13" ref="AC9:AC32">AA9-Z9</f>
        <v>-4777</v>
      </c>
      <c r="AD9" s="25">
        <f>SUM(AD10:AD32)</f>
        <v>26923</v>
      </c>
      <c r="AE9" s="25">
        <f>SUM(AE10:AE32)</f>
        <v>29231</v>
      </c>
      <c r="AF9" s="31">
        <f aca="true" t="shared" si="14" ref="AF9:AF32">AE9/AD9*100</f>
        <v>108.57259592170263</v>
      </c>
      <c r="AG9" s="30">
        <f aca="true" t="shared" si="15" ref="AG9:AG32">AE9-AD9</f>
        <v>2308</v>
      </c>
      <c r="AH9" s="25">
        <f>SUM(AH10:AH32)</f>
        <v>3864</v>
      </c>
      <c r="AI9" s="25">
        <f>SUM(AI10:AI32)</f>
        <v>3326</v>
      </c>
      <c r="AJ9" s="27">
        <f aca="true" t="shared" si="16" ref="AJ9:AJ32">AI9/AH9*100</f>
        <v>86.07660455486543</v>
      </c>
      <c r="AK9" s="29">
        <f aca="true" t="shared" si="17" ref="AK9:AK32">AI9-AH9</f>
        <v>-538</v>
      </c>
      <c r="AL9" s="32">
        <f>SUM(AL10:AL32)</f>
        <v>4200</v>
      </c>
      <c r="AM9" s="32">
        <f>SUM(AM10:AM32)</f>
        <v>4685</v>
      </c>
      <c r="AN9" s="33">
        <f>ROUND(AM9/AL9*100,1)</f>
        <v>111.5</v>
      </c>
      <c r="AO9" s="32">
        <f aca="true" t="shared" si="18" ref="AO9:AO32">AM9-AL9</f>
        <v>485</v>
      </c>
      <c r="AP9" s="25">
        <f>SUM(AP10:AP32)</f>
        <v>18491</v>
      </c>
      <c r="AQ9" s="25">
        <f>SUM(AQ10:AQ32)</f>
        <v>20830</v>
      </c>
      <c r="AR9" s="27">
        <f aca="true" t="shared" si="19" ref="AR9:AR32">ROUND(AQ9/AP9*100,1)</f>
        <v>112.6</v>
      </c>
      <c r="AS9" s="30">
        <f aca="true" t="shared" si="20" ref="AS9:AS32">AQ9-AP9</f>
        <v>2339</v>
      </c>
      <c r="AT9" s="25">
        <f>SUM(AT10:AT32)</f>
        <v>11300</v>
      </c>
      <c r="AU9" s="25">
        <f>SUM(AU10:AU32)</f>
        <v>10214</v>
      </c>
      <c r="AV9" s="27">
        <f aca="true" t="shared" si="21" ref="AV9:AV32">AU9/AT9*100</f>
        <v>90.38938053097345</v>
      </c>
      <c r="AW9" s="25">
        <f aca="true" t="shared" si="22" ref="AW9:AW32">AU9-AT9</f>
        <v>-1086</v>
      </c>
      <c r="AX9" s="25">
        <f>SUM(AX10:AX32)</f>
        <v>9861</v>
      </c>
      <c r="AY9" s="25">
        <f>SUM(AY10:AY32)</f>
        <v>8642</v>
      </c>
      <c r="AZ9" s="27">
        <f aca="true" t="shared" si="23" ref="AZ9:AZ32">AY9/AX9*100</f>
        <v>87.63817057093601</v>
      </c>
      <c r="BA9" s="25">
        <f aca="true" t="shared" si="24" ref="BA9:BA32">AY9-AX9</f>
        <v>-1219</v>
      </c>
      <c r="BB9" s="25">
        <v>2000</v>
      </c>
      <c r="BC9" s="25">
        <v>2504.29</v>
      </c>
      <c r="BD9" s="25">
        <f aca="true" t="shared" si="25" ref="BD9:BD32">BC9-BB9</f>
        <v>504.28999999999996</v>
      </c>
      <c r="BE9" s="25">
        <f>SUM(BE10:BE32)</f>
        <v>1839</v>
      </c>
      <c r="BF9" s="25">
        <f>SUM(BF10:BF32)</f>
        <v>2702</v>
      </c>
      <c r="BG9" s="27">
        <f aca="true" t="shared" si="26" ref="BG9:BG32">ROUND(BF9/BE9*100,1)</f>
        <v>146.9</v>
      </c>
      <c r="BH9" s="25">
        <f aca="true" t="shared" si="27" ref="BH9:BH32">BF9-BE9</f>
        <v>863</v>
      </c>
      <c r="BI9" s="25">
        <f>SUM(BI10:BI32)</f>
        <v>1578</v>
      </c>
      <c r="BJ9" s="25">
        <f>SUM(BJ10:BJ32)</f>
        <v>893</v>
      </c>
      <c r="BK9" s="27">
        <f aca="true" t="shared" si="28" ref="BK9:BK32">ROUND(BJ9/BI9*100,1)</f>
        <v>56.6</v>
      </c>
      <c r="BL9" s="218">
        <f aca="true" t="shared" si="29" ref="BL9:BL32">BJ9-BI9</f>
        <v>-685</v>
      </c>
    </row>
    <row r="10" spans="1:65" ht="21.75" customHeight="1">
      <c r="A10" s="219" t="s">
        <v>130</v>
      </c>
      <c r="B10" s="35">
        <v>1277</v>
      </c>
      <c r="C10" s="36">
        <v>860</v>
      </c>
      <c r="D10" s="26">
        <f t="shared" si="0"/>
        <v>67.34534064213</v>
      </c>
      <c r="E10" s="25">
        <f t="shared" si="1"/>
        <v>-417</v>
      </c>
      <c r="F10" s="196">
        <v>666</v>
      </c>
      <c r="G10" s="196">
        <v>433</v>
      </c>
      <c r="H10" s="26">
        <f t="shared" si="2"/>
        <v>65.01501501501501</v>
      </c>
      <c r="I10" s="25">
        <f t="shared" si="3"/>
        <v>-233</v>
      </c>
      <c r="J10" s="35">
        <v>515</v>
      </c>
      <c r="K10" s="35">
        <v>455</v>
      </c>
      <c r="L10" s="26">
        <f t="shared" si="4"/>
        <v>88.3495145631068</v>
      </c>
      <c r="M10" s="25">
        <f t="shared" si="5"/>
        <v>-60</v>
      </c>
      <c r="N10" s="37">
        <v>28</v>
      </c>
      <c r="O10" s="35">
        <v>103</v>
      </c>
      <c r="P10" s="27">
        <f t="shared" si="6"/>
        <v>367.85714285714283</v>
      </c>
      <c r="Q10" s="28">
        <f t="shared" si="7"/>
        <v>75</v>
      </c>
      <c r="R10" s="198">
        <v>158</v>
      </c>
      <c r="S10" s="198">
        <v>89</v>
      </c>
      <c r="T10" s="27">
        <f t="shared" si="8"/>
        <v>56.32911392405063</v>
      </c>
      <c r="U10" s="25">
        <f t="shared" si="9"/>
        <v>-69</v>
      </c>
      <c r="V10" s="220">
        <v>2292</v>
      </c>
      <c r="W10" s="196">
        <v>3205</v>
      </c>
      <c r="X10" s="26">
        <f t="shared" si="10"/>
        <v>139.83420593368237</v>
      </c>
      <c r="Y10" s="25">
        <f t="shared" si="11"/>
        <v>913</v>
      </c>
      <c r="Z10" s="196">
        <v>1266</v>
      </c>
      <c r="AA10" s="196">
        <v>851</v>
      </c>
      <c r="AB10" s="26">
        <f t="shared" si="12"/>
        <v>67.21958925750396</v>
      </c>
      <c r="AC10" s="25">
        <f t="shared" si="13"/>
        <v>-415</v>
      </c>
      <c r="AD10" s="220">
        <v>809</v>
      </c>
      <c r="AE10" s="205">
        <v>1222</v>
      </c>
      <c r="AF10" s="26">
        <f t="shared" si="14"/>
        <v>151.05067985166875</v>
      </c>
      <c r="AG10" s="25">
        <f t="shared" si="15"/>
        <v>413</v>
      </c>
      <c r="AH10" s="195">
        <v>440</v>
      </c>
      <c r="AI10" s="195">
        <v>154</v>
      </c>
      <c r="AJ10" s="27">
        <f t="shared" si="16"/>
        <v>35</v>
      </c>
      <c r="AK10" s="25">
        <f t="shared" si="17"/>
        <v>-286</v>
      </c>
      <c r="AL10" s="200">
        <v>89</v>
      </c>
      <c r="AM10" s="201">
        <v>82</v>
      </c>
      <c r="AN10" s="33">
        <f aca="true" t="shared" si="30" ref="AN10:AN32">ROUND(AM10/AL10*100,1)</f>
        <v>92.1</v>
      </c>
      <c r="AO10" s="32">
        <f t="shared" si="18"/>
        <v>-7</v>
      </c>
      <c r="AP10" s="38">
        <v>466</v>
      </c>
      <c r="AQ10" s="35">
        <v>367</v>
      </c>
      <c r="AR10" s="27">
        <f t="shared" si="19"/>
        <v>78.8</v>
      </c>
      <c r="AS10" s="25">
        <f t="shared" si="20"/>
        <v>-99</v>
      </c>
      <c r="AT10" s="35">
        <v>549</v>
      </c>
      <c r="AU10" s="35">
        <v>325</v>
      </c>
      <c r="AV10" s="27">
        <f t="shared" si="21"/>
        <v>59.19854280510018</v>
      </c>
      <c r="AW10" s="25">
        <f t="shared" si="22"/>
        <v>-224</v>
      </c>
      <c r="AX10" s="196">
        <v>515</v>
      </c>
      <c r="AY10" s="196">
        <v>307</v>
      </c>
      <c r="AZ10" s="27">
        <f t="shared" si="23"/>
        <v>59.6116504854369</v>
      </c>
      <c r="BA10" s="25">
        <f t="shared" si="24"/>
        <v>-208</v>
      </c>
      <c r="BB10" s="39">
        <v>1824.3589743589744</v>
      </c>
      <c r="BC10" s="35">
        <v>2027.1954674220963</v>
      </c>
      <c r="BD10" s="25">
        <f t="shared" si="25"/>
        <v>202.8364930631219</v>
      </c>
      <c r="BE10" s="242">
        <v>19</v>
      </c>
      <c r="BF10" s="242">
        <v>12</v>
      </c>
      <c r="BG10" s="27">
        <f t="shared" si="26"/>
        <v>63.2</v>
      </c>
      <c r="BH10" s="25">
        <f t="shared" si="27"/>
        <v>-7</v>
      </c>
      <c r="BI10" s="211">
        <v>30</v>
      </c>
      <c r="BJ10" s="199">
        <v>26</v>
      </c>
      <c r="BK10" s="27">
        <f t="shared" si="28"/>
        <v>86.7</v>
      </c>
      <c r="BL10" s="218">
        <f t="shared" si="29"/>
        <v>-4</v>
      </c>
      <c r="BM10" s="34"/>
    </row>
    <row r="11" spans="1:65" ht="21.75" customHeight="1">
      <c r="A11" s="219" t="s">
        <v>131</v>
      </c>
      <c r="B11" s="35">
        <v>463</v>
      </c>
      <c r="C11" s="36">
        <v>354</v>
      </c>
      <c r="D11" s="26">
        <f t="shared" si="0"/>
        <v>76.45788336933045</v>
      </c>
      <c r="E11" s="25">
        <f t="shared" si="1"/>
        <v>-109</v>
      </c>
      <c r="F11" s="196">
        <v>186</v>
      </c>
      <c r="G11" s="196">
        <v>165</v>
      </c>
      <c r="H11" s="26">
        <f t="shared" si="2"/>
        <v>88.70967741935483</v>
      </c>
      <c r="I11" s="25">
        <f t="shared" si="3"/>
        <v>-21</v>
      </c>
      <c r="J11" s="35">
        <v>247</v>
      </c>
      <c r="K11" s="35">
        <v>261</v>
      </c>
      <c r="L11" s="26">
        <f t="shared" si="4"/>
        <v>105.668016194332</v>
      </c>
      <c r="M11" s="25">
        <f t="shared" si="5"/>
        <v>14</v>
      </c>
      <c r="N11" s="37">
        <v>63</v>
      </c>
      <c r="O11" s="35">
        <v>111</v>
      </c>
      <c r="P11" s="27">
        <f t="shared" si="6"/>
        <v>176.19047619047618</v>
      </c>
      <c r="Q11" s="28">
        <f t="shared" si="7"/>
        <v>48</v>
      </c>
      <c r="R11" s="198">
        <v>70</v>
      </c>
      <c r="S11" s="198">
        <v>56</v>
      </c>
      <c r="T11" s="27">
        <f t="shared" si="8"/>
        <v>80</v>
      </c>
      <c r="U11" s="25">
        <f t="shared" si="9"/>
        <v>-14</v>
      </c>
      <c r="V11" s="220">
        <v>752</v>
      </c>
      <c r="W11" s="196">
        <v>970</v>
      </c>
      <c r="X11" s="26">
        <f t="shared" si="10"/>
        <v>128.98936170212767</v>
      </c>
      <c r="Y11" s="25">
        <f t="shared" si="11"/>
        <v>218</v>
      </c>
      <c r="Z11" s="196">
        <v>451</v>
      </c>
      <c r="AA11" s="196">
        <v>343</v>
      </c>
      <c r="AB11" s="26">
        <f t="shared" si="12"/>
        <v>76.05321507760532</v>
      </c>
      <c r="AC11" s="25">
        <f t="shared" si="13"/>
        <v>-108</v>
      </c>
      <c r="AD11" s="220">
        <v>120</v>
      </c>
      <c r="AE11" s="205">
        <v>367</v>
      </c>
      <c r="AF11" s="26">
        <f t="shared" si="14"/>
        <v>305.8333333333333</v>
      </c>
      <c r="AG11" s="25">
        <f t="shared" si="15"/>
        <v>247</v>
      </c>
      <c r="AH11" s="195">
        <v>111</v>
      </c>
      <c r="AI11" s="195">
        <v>96</v>
      </c>
      <c r="AJ11" s="27">
        <f t="shared" si="16"/>
        <v>86.48648648648648</v>
      </c>
      <c r="AK11" s="25">
        <f t="shared" si="17"/>
        <v>-15</v>
      </c>
      <c r="AL11" s="202">
        <v>92</v>
      </c>
      <c r="AM11" s="201">
        <v>101</v>
      </c>
      <c r="AN11" s="33">
        <f t="shared" si="30"/>
        <v>109.8</v>
      </c>
      <c r="AO11" s="32">
        <f t="shared" si="18"/>
        <v>9</v>
      </c>
      <c r="AP11" s="38">
        <v>294</v>
      </c>
      <c r="AQ11" s="35">
        <v>316</v>
      </c>
      <c r="AR11" s="27">
        <f t="shared" si="19"/>
        <v>107.5</v>
      </c>
      <c r="AS11" s="25">
        <f t="shared" si="20"/>
        <v>22</v>
      </c>
      <c r="AT11" s="35">
        <v>143</v>
      </c>
      <c r="AU11" s="35">
        <v>126</v>
      </c>
      <c r="AV11" s="27">
        <f t="shared" si="21"/>
        <v>88.11188811188812</v>
      </c>
      <c r="AW11" s="25">
        <f t="shared" si="22"/>
        <v>-17</v>
      </c>
      <c r="AX11" s="196">
        <v>126</v>
      </c>
      <c r="AY11" s="196">
        <v>107</v>
      </c>
      <c r="AZ11" s="27">
        <f t="shared" si="23"/>
        <v>84.92063492063492</v>
      </c>
      <c r="BA11" s="25">
        <f t="shared" si="24"/>
        <v>-19</v>
      </c>
      <c r="BB11" s="39">
        <v>2027.9069767441863</v>
      </c>
      <c r="BC11" s="35">
        <v>2441.2280701754385</v>
      </c>
      <c r="BD11" s="25">
        <f t="shared" si="25"/>
        <v>413.32109343125217</v>
      </c>
      <c r="BE11" s="242">
        <v>12</v>
      </c>
      <c r="BF11" s="242">
        <v>37</v>
      </c>
      <c r="BG11" s="27">
        <f t="shared" si="26"/>
        <v>308.3</v>
      </c>
      <c r="BH11" s="25">
        <f t="shared" si="27"/>
        <v>25</v>
      </c>
      <c r="BI11" s="211">
        <v>22</v>
      </c>
      <c r="BJ11" s="199">
        <v>18</v>
      </c>
      <c r="BK11" s="27">
        <f t="shared" si="28"/>
        <v>81.8</v>
      </c>
      <c r="BL11" s="218">
        <f t="shared" si="29"/>
        <v>-4</v>
      </c>
      <c r="BM11" s="34"/>
    </row>
    <row r="12" spans="1:65" ht="21.75" customHeight="1">
      <c r="A12" s="219" t="s">
        <v>132</v>
      </c>
      <c r="B12" s="35">
        <v>1652</v>
      </c>
      <c r="C12" s="36">
        <v>1141</v>
      </c>
      <c r="D12" s="26">
        <f t="shared" si="0"/>
        <v>69.0677966101695</v>
      </c>
      <c r="E12" s="25">
        <f t="shared" si="1"/>
        <v>-511</v>
      </c>
      <c r="F12" s="196">
        <v>906</v>
      </c>
      <c r="G12" s="196">
        <v>694</v>
      </c>
      <c r="H12" s="26">
        <f t="shared" si="2"/>
        <v>76.60044150110376</v>
      </c>
      <c r="I12" s="25">
        <f t="shared" si="3"/>
        <v>-212</v>
      </c>
      <c r="J12" s="35">
        <v>833</v>
      </c>
      <c r="K12" s="35">
        <v>599</v>
      </c>
      <c r="L12" s="26">
        <f t="shared" si="4"/>
        <v>71.90876350540216</v>
      </c>
      <c r="M12" s="25">
        <f t="shared" si="5"/>
        <v>-234</v>
      </c>
      <c r="N12" s="37">
        <v>91</v>
      </c>
      <c r="O12" s="35">
        <v>131</v>
      </c>
      <c r="P12" s="27">
        <f t="shared" si="6"/>
        <v>143.95604395604394</v>
      </c>
      <c r="Q12" s="28">
        <f t="shared" si="7"/>
        <v>40</v>
      </c>
      <c r="R12" s="198">
        <v>217</v>
      </c>
      <c r="S12" s="198">
        <v>181</v>
      </c>
      <c r="T12" s="27">
        <f t="shared" si="8"/>
        <v>83.41013824884793</v>
      </c>
      <c r="U12" s="25">
        <f t="shared" si="9"/>
        <v>-36</v>
      </c>
      <c r="V12" s="220">
        <v>2711</v>
      </c>
      <c r="W12" s="196">
        <v>2351</v>
      </c>
      <c r="X12" s="26">
        <f t="shared" si="10"/>
        <v>86.7207672445592</v>
      </c>
      <c r="Y12" s="25">
        <f t="shared" si="11"/>
        <v>-360</v>
      </c>
      <c r="Z12" s="196">
        <v>1576</v>
      </c>
      <c r="AA12" s="196">
        <v>1100</v>
      </c>
      <c r="AB12" s="26">
        <f t="shared" si="12"/>
        <v>69.79695431472082</v>
      </c>
      <c r="AC12" s="25">
        <f t="shared" si="13"/>
        <v>-476</v>
      </c>
      <c r="AD12" s="220">
        <v>767</v>
      </c>
      <c r="AE12" s="205">
        <v>502</v>
      </c>
      <c r="AF12" s="26">
        <f t="shared" si="14"/>
        <v>65.44980443285529</v>
      </c>
      <c r="AG12" s="25">
        <f t="shared" si="15"/>
        <v>-265</v>
      </c>
      <c r="AH12" s="195">
        <v>141</v>
      </c>
      <c r="AI12" s="195">
        <v>215</v>
      </c>
      <c r="AJ12" s="27">
        <f t="shared" si="16"/>
        <v>152.48226950354612</v>
      </c>
      <c r="AK12" s="25">
        <f t="shared" si="17"/>
        <v>74</v>
      </c>
      <c r="AL12" s="202">
        <v>96</v>
      </c>
      <c r="AM12" s="201">
        <v>105</v>
      </c>
      <c r="AN12" s="33">
        <f t="shared" si="30"/>
        <v>109.4</v>
      </c>
      <c r="AO12" s="32">
        <f t="shared" si="18"/>
        <v>9</v>
      </c>
      <c r="AP12" s="38">
        <v>981</v>
      </c>
      <c r="AQ12" s="35">
        <v>793</v>
      </c>
      <c r="AR12" s="27">
        <f t="shared" si="19"/>
        <v>80.8</v>
      </c>
      <c r="AS12" s="25">
        <f t="shared" si="20"/>
        <v>-188</v>
      </c>
      <c r="AT12" s="35">
        <v>537</v>
      </c>
      <c r="AU12" s="35">
        <v>430</v>
      </c>
      <c r="AV12" s="27">
        <f t="shared" si="21"/>
        <v>80.07448789571696</v>
      </c>
      <c r="AW12" s="25">
        <f t="shared" si="22"/>
        <v>-107</v>
      </c>
      <c r="AX12" s="196">
        <v>459</v>
      </c>
      <c r="AY12" s="196">
        <v>368</v>
      </c>
      <c r="AZ12" s="27">
        <f t="shared" si="23"/>
        <v>80.17429193899783</v>
      </c>
      <c r="BA12" s="25">
        <f t="shared" si="24"/>
        <v>-91</v>
      </c>
      <c r="BB12" s="39">
        <v>2074.468085106383</v>
      </c>
      <c r="BC12" s="35">
        <v>2771.4754098360654</v>
      </c>
      <c r="BD12" s="25">
        <f t="shared" si="25"/>
        <v>697.0073247296823</v>
      </c>
      <c r="BE12" s="242">
        <v>78</v>
      </c>
      <c r="BF12" s="242">
        <v>104</v>
      </c>
      <c r="BG12" s="27">
        <f t="shared" si="26"/>
        <v>133.3</v>
      </c>
      <c r="BH12" s="25">
        <f t="shared" si="27"/>
        <v>26</v>
      </c>
      <c r="BI12" s="211">
        <v>85</v>
      </c>
      <c r="BJ12" s="199">
        <v>70</v>
      </c>
      <c r="BK12" s="27">
        <f t="shared" si="28"/>
        <v>82.4</v>
      </c>
      <c r="BL12" s="218">
        <f t="shared" si="29"/>
        <v>-15</v>
      </c>
      <c r="BM12" s="34"/>
    </row>
    <row r="13" spans="1:65" ht="21.75" customHeight="1">
      <c r="A13" s="219" t="s">
        <v>133</v>
      </c>
      <c r="B13" s="35">
        <v>615</v>
      </c>
      <c r="C13" s="36">
        <v>641</v>
      </c>
      <c r="D13" s="26">
        <f t="shared" si="0"/>
        <v>104.22764227642276</v>
      </c>
      <c r="E13" s="25">
        <f t="shared" si="1"/>
        <v>26</v>
      </c>
      <c r="F13" s="196">
        <v>261</v>
      </c>
      <c r="G13" s="196">
        <v>312</v>
      </c>
      <c r="H13" s="26">
        <f t="shared" si="2"/>
        <v>119.54022988505749</v>
      </c>
      <c r="I13" s="25">
        <f t="shared" si="3"/>
        <v>51</v>
      </c>
      <c r="J13" s="35">
        <v>246</v>
      </c>
      <c r="K13" s="35">
        <v>255</v>
      </c>
      <c r="L13" s="26">
        <f t="shared" si="4"/>
        <v>103.65853658536585</v>
      </c>
      <c r="M13" s="25">
        <f t="shared" si="5"/>
        <v>9</v>
      </c>
      <c r="N13" s="37">
        <v>34</v>
      </c>
      <c r="O13" s="35">
        <v>27</v>
      </c>
      <c r="P13" s="27">
        <f t="shared" si="6"/>
        <v>79.41176470588235</v>
      </c>
      <c r="Q13" s="28">
        <f t="shared" si="7"/>
        <v>-7</v>
      </c>
      <c r="R13" s="198">
        <v>96</v>
      </c>
      <c r="S13" s="198">
        <v>81</v>
      </c>
      <c r="T13" s="27">
        <f t="shared" si="8"/>
        <v>84.375</v>
      </c>
      <c r="U13" s="25">
        <f t="shared" si="9"/>
        <v>-15</v>
      </c>
      <c r="V13" s="220">
        <v>1583</v>
      </c>
      <c r="W13" s="196">
        <v>1855</v>
      </c>
      <c r="X13" s="26">
        <f t="shared" si="10"/>
        <v>117.1825647504738</v>
      </c>
      <c r="Y13" s="25">
        <f t="shared" si="11"/>
        <v>272</v>
      </c>
      <c r="Z13" s="196">
        <v>604</v>
      </c>
      <c r="AA13" s="196">
        <v>630</v>
      </c>
      <c r="AB13" s="26">
        <f t="shared" si="12"/>
        <v>104.30463576158941</v>
      </c>
      <c r="AC13" s="25">
        <f t="shared" si="13"/>
        <v>26</v>
      </c>
      <c r="AD13" s="220">
        <v>715</v>
      </c>
      <c r="AE13" s="205">
        <v>922</v>
      </c>
      <c r="AF13" s="26">
        <f t="shared" si="14"/>
        <v>128.95104895104893</v>
      </c>
      <c r="AG13" s="25">
        <f t="shared" si="15"/>
        <v>207</v>
      </c>
      <c r="AH13" s="195">
        <v>232</v>
      </c>
      <c r="AI13" s="195">
        <v>243</v>
      </c>
      <c r="AJ13" s="27">
        <f t="shared" si="16"/>
        <v>104.74137931034481</v>
      </c>
      <c r="AK13" s="25">
        <f t="shared" si="17"/>
        <v>11</v>
      </c>
      <c r="AL13" s="202">
        <v>119</v>
      </c>
      <c r="AM13" s="201">
        <v>99</v>
      </c>
      <c r="AN13" s="33">
        <f t="shared" si="30"/>
        <v>83.2</v>
      </c>
      <c r="AO13" s="32">
        <f t="shared" si="18"/>
        <v>-20</v>
      </c>
      <c r="AP13" s="38">
        <v>383</v>
      </c>
      <c r="AQ13" s="35">
        <v>390</v>
      </c>
      <c r="AR13" s="27">
        <f t="shared" si="19"/>
        <v>101.8</v>
      </c>
      <c r="AS13" s="25">
        <f t="shared" si="20"/>
        <v>7</v>
      </c>
      <c r="AT13" s="35">
        <v>203</v>
      </c>
      <c r="AU13" s="35">
        <v>249</v>
      </c>
      <c r="AV13" s="27">
        <f t="shared" si="21"/>
        <v>122.66009852216749</v>
      </c>
      <c r="AW13" s="25">
        <f t="shared" si="22"/>
        <v>46</v>
      </c>
      <c r="AX13" s="196">
        <v>191</v>
      </c>
      <c r="AY13" s="196">
        <v>225</v>
      </c>
      <c r="AZ13" s="27">
        <f t="shared" si="23"/>
        <v>117.80104712041886</v>
      </c>
      <c r="BA13" s="25">
        <f t="shared" si="24"/>
        <v>34</v>
      </c>
      <c r="BB13" s="39">
        <v>2104.1237113402062</v>
      </c>
      <c r="BC13" s="35">
        <v>2471.3615023474176</v>
      </c>
      <c r="BD13" s="25">
        <f t="shared" si="25"/>
        <v>367.2377910072114</v>
      </c>
      <c r="BE13" s="242">
        <v>16</v>
      </c>
      <c r="BF13" s="242">
        <v>8</v>
      </c>
      <c r="BG13" s="27">
        <f t="shared" si="26"/>
        <v>50</v>
      </c>
      <c r="BH13" s="25">
        <f t="shared" si="27"/>
        <v>-8</v>
      </c>
      <c r="BI13" s="211">
        <v>91</v>
      </c>
      <c r="BJ13" s="199">
        <v>77</v>
      </c>
      <c r="BK13" s="27">
        <f t="shared" si="28"/>
        <v>84.6</v>
      </c>
      <c r="BL13" s="218">
        <f t="shared" si="29"/>
        <v>-14</v>
      </c>
      <c r="BM13" s="34"/>
    </row>
    <row r="14" spans="1:67" s="19" customFormat="1" ht="21.75" customHeight="1">
      <c r="A14" s="219" t="s">
        <v>134</v>
      </c>
      <c r="B14" s="35">
        <v>816</v>
      </c>
      <c r="C14" s="36">
        <v>564</v>
      </c>
      <c r="D14" s="26">
        <f t="shared" si="0"/>
        <v>69.11764705882352</v>
      </c>
      <c r="E14" s="25">
        <f t="shared" si="1"/>
        <v>-252</v>
      </c>
      <c r="F14" s="196">
        <v>381</v>
      </c>
      <c r="G14" s="196">
        <v>252</v>
      </c>
      <c r="H14" s="26">
        <f t="shared" si="2"/>
        <v>66.14173228346458</v>
      </c>
      <c r="I14" s="25">
        <f t="shared" si="3"/>
        <v>-129</v>
      </c>
      <c r="J14" s="35">
        <v>236</v>
      </c>
      <c r="K14" s="35">
        <v>158</v>
      </c>
      <c r="L14" s="26">
        <f t="shared" si="4"/>
        <v>66.94915254237289</v>
      </c>
      <c r="M14" s="25">
        <f t="shared" si="5"/>
        <v>-78</v>
      </c>
      <c r="N14" s="37">
        <v>11</v>
      </c>
      <c r="O14" s="35">
        <v>24</v>
      </c>
      <c r="P14" s="27">
        <f t="shared" si="6"/>
        <v>218.18181818181816</v>
      </c>
      <c r="Q14" s="28">
        <f t="shared" si="7"/>
        <v>13</v>
      </c>
      <c r="R14" s="198">
        <v>56</v>
      </c>
      <c r="S14" s="198">
        <v>33</v>
      </c>
      <c r="T14" s="27">
        <f t="shared" si="8"/>
        <v>58.92857142857143</v>
      </c>
      <c r="U14" s="25">
        <f t="shared" si="9"/>
        <v>-23</v>
      </c>
      <c r="V14" s="220">
        <v>1366</v>
      </c>
      <c r="W14" s="196">
        <v>1161</v>
      </c>
      <c r="X14" s="26">
        <f t="shared" si="10"/>
        <v>84.99267935578331</v>
      </c>
      <c r="Y14" s="25">
        <f t="shared" si="11"/>
        <v>-205</v>
      </c>
      <c r="Z14" s="196">
        <v>774</v>
      </c>
      <c r="AA14" s="196">
        <v>540</v>
      </c>
      <c r="AB14" s="26">
        <f t="shared" si="12"/>
        <v>69.76744186046511</v>
      </c>
      <c r="AC14" s="25">
        <f t="shared" si="13"/>
        <v>-234</v>
      </c>
      <c r="AD14" s="220">
        <v>451</v>
      </c>
      <c r="AE14" s="205">
        <v>469</v>
      </c>
      <c r="AF14" s="26">
        <f t="shared" si="14"/>
        <v>103.9911308203991</v>
      </c>
      <c r="AG14" s="25">
        <f t="shared" si="15"/>
        <v>18</v>
      </c>
      <c r="AH14" s="195">
        <v>70</v>
      </c>
      <c r="AI14" s="195">
        <v>62</v>
      </c>
      <c r="AJ14" s="27">
        <f t="shared" si="16"/>
        <v>88.57142857142857</v>
      </c>
      <c r="AK14" s="25">
        <f t="shared" si="17"/>
        <v>-8</v>
      </c>
      <c r="AL14" s="202">
        <v>60</v>
      </c>
      <c r="AM14" s="201">
        <v>73</v>
      </c>
      <c r="AN14" s="33">
        <f t="shared" si="30"/>
        <v>121.7</v>
      </c>
      <c r="AO14" s="32">
        <f t="shared" si="18"/>
        <v>13</v>
      </c>
      <c r="AP14" s="38">
        <v>221</v>
      </c>
      <c r="AQ14" s="35">
        <v>195</v>
      </c>
      <c r="AR14" s="27">
        <f t="shared" si="19"/>
        <v>88.2</v>
      </c>
      <c r="AS14" s="25">
        <f t="shared" si="20"/>
        <v>-26</v>
      </c>
      <c r="AT14" s="35">
        <v>345</v>
      </c>
      <c r="AU14" s="35">
        <v>243</v>
      </c>
      <c r="AV14" s="27">
        <f t="shared" si="21"/>
        <v>70.43478260869566</v>
      </c>
      <c r="AW14" s="25">
        <f t="shared" si="22"/>
        <v>-102</v>
      </c>
      <c r="AX14" s="196">
        <v>293</v>
      </c>
      <c r="AY14" s="196">
        <v>206</v>
      </c>
      <c r="AZ14" s="27">
        <f t="shared" si="23"/>
        <v>70.30716723549489</v>
      </c>
      <c r="BA14" s="25">
        <f t="shared" si="24"/>
        <v>-87</v>
      </c>
      <c r="BB14" s="39">
        <v>2057.4626865671644</v>
      </c>
      <c r="BC14" s="35">
        <v>2550.2392344497607</v>
      </c>
      <c r="BD14" s="25">
        <f t="shared" si="25"/>
        <v>492.77654788259633</v>
      </c>
      <c r="BE14" s="242">
        <v>10</v>
      </c>
      <c r="BF14" s="242">
        <v>30</v>
      </c>
      <c r="BG14" s="27">
        <f t="shared" si="26"/>
        <v>300</v>
      </c>
      <c r="BH14" s="25">
        <f t="shared" si="27"/>
        <v>20</v>
      </c>
      <c r="BI14" s="211">
        <v>23</v>
      </c>
      <c r="BJ14" s="199">
        <v>18</v>
      </c>
      <c r="BK14" s="27">
        <f t="shared" si="28"/>
        <v>78.3</v>
      </c>
      <c r="BL14" s="218">
        <f t="shared" si="29"/>
        <v>-5</v>
      </c>
      <c r="BM14" s="34"/>
      <c r="BN14" s="14"/>
      <c r="BO14" s="14"/>
    </row>
    <row r="15" spans="1:67" s="19" customFormat="1" ht="21.75" customHeight="1">
      <c r="A15" s="219" t="s">
        <v>135</v>
      </c>
      <c r="B15" s="35">
        <v>1929</v>
      </c>
      <c r="C15" s="36">
        <v>1719</v>
      </c>
      <c r="D15" s="26">
        <f t="shared" si="0"/>
        <v>89.11353032659409</v>
      </c>
      <c r="E15" s="25">
        <f t="shared" si="1"/>
        <v>-210</v>
      </c>
      <c r="F15" s="196">
        <v>863</v>
      </c>
      <c r="G15" s="196">
        <v>840</v>
      </c>
      <c r="H15" s="26">
        <f t="shared" si="2"/>
        <v>97.33487833140208</v>
      </c>
      <c r="I15" s="25">
        <f t="shared" si="3"/>
        <v>-23</v>
      </c>
      <c r="J15" s="35">
        <v>744</v>
      </c>
      <c r="K15" s="35">
        <v>751</v>
      </c>
      <c r="L15" s="26">
        <f t="shared" si="4"/>
        <v>100.94086021505377</v>
      </c>
      <c r="M15" s="25">
        <f t="shared" si="5"/>
        <v>7</v>
      </c>
      <c r="N15" s="37">
        <v>162</v>
      </c>
      <c r="O15" s="35">
        <v>231</v>
      </c>
      <c r="P15" s="27">
        <f t="shared" si="6"/>
        <v>142.59259259259258</v>
      </c>
      <c r="Q15" s="28">
        <f t="shared" si="7"/>
        <v>69</v>
      </c>
      <c r="R15" s="198">
        <v>228</v>
      </c>
      <c r="S15" s="198">
        <v>244</v>
      </c>
      <c r="T15" s="27">
        <f t="shared" si="8"/>
        <v>107.01754385964912</v>
      </c>
      <c r="U15" s="25">
        <f t="shared" si="9"/>
        <v>16</v>
      </c>
      <c r="V15" s="220">
        <v>3636</v>
      </c>
      <c r="W15" s="196">
        <v>3304</v>
      </c>
      <c r="X15" s="26">
        <f t="shared" si="10"/>
        <v>90.86908690869086</v>
      </c>
      <c r="Y15" s="25">
        <f t="shared" si="11"/>
        <v>-332</v>
      </c>
      <c r="Z15" s="196">
        <v>1783</v>
      </c>
      <c r="AA15" s="196">
        <v>1679</v>
      </c>
      <c r="AB15" s="26">
        <f t="shared" si="12"/>
        <v>94.16713404374649</v>
      </c>
      <c r="AC15" s="25">
        <f t="shared" si="13"/>
        <v>-104</v>
      </c>
      <c r="AD15" s="220">
        <v>1531</v>
      </c>
      <c r="AE15" s="205">
        <v>1027</v>
      </c>
      <c r="AF15" s="26">
        <f t="shared" si="14"/>
        <v>67.08033964728935</v>
      </c>
      <c r="AG15" s="25">
        <f t="shared" si="15"/>
        <v>-504</v>
      </c>
      <c r="AH15" s="195">
        <v>298</v>
      </c>
      <c r="AI15" s="195">
        <v>230</v>
      </c>
      <c r="AJ15" s="27">
        <f t="shared" si="16"/>
        <v>77.18120805369128</v>
      </c>
      <c r="AK15" s="25">
        <f t="shared" si="17"/>
        <v>-68</v>
      </c>
      <c r="AL15" s="202">
        <v>220</v>
      </c>
      <c r="AM15" s="201">
        <v>219</v>
      </c>
      <c r="AN15" s="33">
        <f t="shared" si="30"/>
        <v>99.5</v>
      </c>
      <c r="AO15" s="32">
        <f t="shared" si="18"/>
        <v>-1</v>
      </c>
      <c r="AP15" s="38">
        <v>746</v>
      </c>
      <c r="AQ15" s="35">
        <v>784</v>
      </c>
      <c r="AR15" s="27">
        <f t="shared" si="19"/>
        <v>105.1</v>
      </c>
      <c r="AS15" s="25">
        <f t="shared" si="20"/>
        <v>38</v>
      </c>
      <c r="AT15" s="35">
        <v>736</v>
      </c>
      <c r="AU15" s="35">
        <v>713</v>
      </c>
      <c r="AV15" s="27">
        <f t="shared" si="21"/>
        <v>96.875</v>
      </c>
      <c r="AW15" s="25">
        <f t="shared" si="22"/>
        <v>-23</v>
      </c>
      <c r="AX15" s="196">
        <v>664</v>
      </c>
      <c r="AY15" s="196">
        <v>620</v>
      </c>
      <c r="AZ15" s="27">
        <f t="shared" si="23"/>
        <v>93.37349397590361</v>
      </c>
      <c r="BA15" s="25">
        <f t="shared" si="24"/>
        <v>-44</v>
      </c>
      <c r="BB15" s="39">
        <v>1749.7757847533633</v>
      </c>
      <c r="BC15" s="35">
        <v>2184.782608695652</v>
      </c>
      <c r="BD15" s="25">
        <f t="shared" si="25"/>
        <v>435.00682394228875</v>
      </c>
      <c r="BE15" s="242">
        <v>11</v>
      </c>
      <c r="BF15" s="242">
        <v>45</v>
      </c>
      <c r="BG15" s="27">
        <f t="shared" si="26"/>
        <v>409.1</v>
      </c>
      <c r="BH15" s="25">
        <f t="shared" si="27"/>
        <v>34</v>
      </c>
      <c r="BI15" s="211">
        <v>86</v>
      </c>
      <c r="BJ15" s="199">
        <v>93</v>
      </c>
      <c r="BK15" s="27">
        <f t="shared" si="28"/>
        <v>108.1</v>
      </c>
      <c r="BL15" s="218">
        <f t="shared" si="29"/>
        <v>7</v>
      </c>
      <c r="BM15" s="34"/>
      <c r="BN15" s="14"/>
      <c r="BO15" s="14"/>
    </row>
    <row r="16" spans="1:67" s="19" customFormat="1" ht="21.75" customHeight="1">
      <c r="A16" s="219" t="s">
        <v>136</v>
      </c>
      <c r="B16" s="35">
        <v>996</v>
      </c>
      <c r="C16" s="36">
        <v>904</v>
      </c>
      <c r="D16" s="26">
        <f t="shared" si="0"/>
        <v>90.76305220883533</v>
      </c>
      <c r="E16" s="25">
        <f t="shared" si="1"/>
        <v>-92</v>
      </c>
      <c r="F16" s="196">
        <v>464</v>
      </c>
      <c r="G16" s="196">
        <v>494</v>
      </c>
      <c r="H16" s="26">
        <f t="shared" si="2"/>
        <v>106.46551724137932</v>
      </c>
      <c r="I16" s="25">
        <f t="shared" si="3"/>
        <v>30</v>
      </c>
      <c r="J16" s="35">
        <v>617</v>
      </c>
      <c r="K16" s="35">
        <v>545</v>
      </c>
      <c r="L16" s="26">
        <f t="shared" si="4"/>
        <v>88.33063209076175</v>
      </c>
      <c r="M16" s="25">
        <f t="shared" si="5"/>
        <v>-72</v>
      </c>
      <c r="N16" s="37">
        <v>70</v>
      </c>
      <c r="O16" s="35">
        <v>138</v>
      </c>
      <c r="P16" s="27">
        <f t="shared" si="6"/>
        <v>197.14285714285717</v>
      </c>
      <c r="Q16" s="28">
        <f t="shared" si="7"/>
        <v>68</v>
      </c>
      <c r="R16" s="198">
        <v>155</v>
      </c>
      <c r="S16" s="198">
        <v>144</v>
      </c>
      <c r="T16" s="27">
        <f t="shared" si="8"/>
        <v>92.90322580645162</v>
      </c>
      <c r="U16" s="25">
        <f t="shared" si="9"/>
        <v>-11</v>
      </c>
      <c r="V16" s="220">
        <v>1904</v>
      </c>
      <c r="W16" s="196">
        <v>1966</v>
      </c>
      <c r="X16" s="26">
        <f t="shared" si="10"/>
        <v>103.25630252100841</v>
      </c>
      <c r="Y16" s="25">
        <f t="shared" si="11"/>
        <v>62</v>
      </c>
      <c r="Z16" s="196">
        <v>973</v>
      </c>
      <c r="AA16" s="196">
        <v>882</v>
      </c>
      <c r="AB16" s="26">
        <f t="shared" si="12"/>
        <v>90.64748201438849</v>
      </c>
      <c r="AC16" s="25">
        <f t="shared" si="13"/>
        <v>-91</v>
      </c>
      <c r="AD16" s="220">
        <v>730</v>
      </c>
      <c r="AE16" s="205">
        <v>701</v>
      </c>
      <c r="AF16" s="26">
        <f t="shared" si="14"/>
        <v>96.02739726027397</v>
      </c>
      <c r="AG16" s="25">
        <f t="shared" si="15"/>
        <v>-29</v>
      </c>
      <c r="AH16" s="195">
        <v>158</v>
      </c>
      <c r="AI16" s="195">
        <v>191</v>
      </c>
      <c r="AJ16" s="27">
        <f t="shared" si="16"/>
        <v>120.88607594936708</v>
      </c>
      <c r="AK16" s="25">
        <f t="shared" si="17"/>
        <v>33</v>
      </c>
      <c r="AL16" s="202">
        <v>141</v>
      </c>
      <c r="AM16" s="201">
        <v>175</v>
      </c>
      <c r="AN16" s="33">
        <f t="shared" si="30"/>
        <v>124.1</v>
      </c>
      <c r="AO16" s="32">
        <f t="shared" si="18"/>
        <v>34</v>
      </c>
      <c r="AP16" s="38">
        <v>575</v>
      </c>
      <c r="AQ16" s="35">
        <v>643</v>
      </c>
      <c r="AR16" s="27">
        <f t="shared" si="19"/>
        <v>111.8</v>
      </c>
      <c r="AS16" s="25">
        <f t="shared" si="20"/>
        <v>68</v>
      </c>
      <c r="AT16" s="35">
        <v>268</v>
      </c>
      <c r="AU16" s="35">
        <v>359</v>
      </c>
      <c r="AV16" s="27">
        <f t="shared" si="21"/>
        <v>133.95522388059703</v>
      </c>
      <c r="AW16" s="25">
        <f t="shared" si="22"/>
        <v>91</v>
      </c>
      <c r="AX16" s="196">
        <v>232</v>
      </c>
      <c r="AY16" s="196">
        <v>289</v>
      </c>
      <c r="AZ16" s="27">
        <f t="shared" si="23"/>
        <v>124.56896551724137</v>
      </c>
      <c r="BA16" s="25">
        <f t="shared" si="24"/>
        <v>57</v>
      </c>
      <c r="BB16" s="39">
        <v>1906.198347107438</v>
      </c>
      <c r="BC16" s="35">
        <v>2401.8867924528304</v>
      </c>
      <c r="BD16" s="25">
        <f t="shared" si="25"/>
        <v>495.68844534539244</v>
      </c>
      <c r="BE16" s="242">
        <v>14</v>
      </c>
      <c r="BF16" s="242">
        <v>78</v>
      </c>
      <c r="BG16" s="27">
        <f t="shared" si="26"/>
        <v>557.1</v>
      </c>
      <c r="BH16" s="25">
        <f t="shared" si="27"/>
        <v>64</v>
      </c>
      <c r="BI16" s="211">
        <v>58</v>
      </c>
      <c r="BJ16" s="199">
        <v>61</v>
      </c>
      <c r="BK16" s="27">
        <f t="shared" si="28"/>
        <v>105.2</v>
      </c>
      <c r="BL16" s="218">
        <f t="shared" si="29"/>
        <v>3</v>
      </c>
      <c r="BM16" s="34"/>
      <c r="BN16" s="14"/>
      <c r="BO16" s="14"/>
    </row>
    <row r="17" spans="1:67" s="19" customFormat="1" ht="21.75" customHeight="1">
      <c r="A17" s="219" t="s">
        <v>150</v>
      </c>
      <c r="B17" s="35">
        <v>1770</v>
      </c>
      <c r="C17" s="36">
        <v>1514</v>
      </c>
      <c r="D17" s="26">
        <f t="shared" si="0"/>
        <v>85.53672316384181</v>
      </c>
      <c r="E17" s="25">
        <f t="shared" si="1"/>
        <v>-256</v>
      </c>
      <c r="F17" s="196">
        <v>746</v>
      </c>
      <c r="G17" s="196">
        <v>734</v>
      </c>
      <c r="H17" s="26">
        <f t="shared" si="2"/>
        <v>98.39142091152814</v>
      </c>
      <c r="I17" s="25">
        <f t="shared" si="3"/>
        <v>-12</v>
      </c>
      <c r="J17" s="35">
        <v>733</v>
      </c>
      <c r="K17" s="35">
        <v>1041</v>
      </c>
      <c r="L17" s="26">
        <f t="shared" si="4"/>
        <v>142.01909959072304</v>
      </c>
      <c r="M17" s="25">
        <f t="shared" si="5"/>
        <v>308</v>
      </c>
      <c r="N17" s="37">
        <v>168</v>
      </c>
      <c r="O17" s="35">
        <v>492</v>
      </c>
      <c r="P17" s="27">
        <f t="shared" si="6"/>
        <v>292.85714285714283</v>
      </c>
      <c r="Q17" s="28">
        <f t="shared" si="7"/>
        <v>324</v>
      </c>
      <c r="R17" s="198">
        <v>210</v>
      </c>
      <c r="S17" s="198">
        <v>219</v>
      </c>
      <c r="T17" s="27">
        <f t="shared" si="8"/>
        <v>104.28571428571429</v>
      </c>
      <c r="U17" s="25">
        <f t="shared" si="9"/>
        <v>9</v>
      </c>
      <c r="V17" s="220">
        <v>3223</v>
      </c>
      <c r="W17" s="196">
        <v>3590</v>
      </c>
      <c r="X17" s="26">
        <f t="shared" si="10"/>
        <v>111.38690660874961</v>
      </c>
      <c r="Y17" s="25">
        <f t="shared" si="11"/>
        <v>367</v>
      </c>
      <c r="Z17" s="196">
        <v>1715</v>
      </c>
      <c r="AA17" s="196">
        <v>1476</v>
      </c>
      <c r="AB17" s="26">
        <f t="shared" si="12"/>
        <v>86.06413994169097</v>
      </c>
      <c r="AC17" s="25">
        <f t="shared" si="13"/>
        <v>-239</v>
      </c>
      <c r="AD17" s="220">
        <v>984</v>
      </c>
      <c r="AE17" s="205">
        <v>990</v>
      </c>
      <c r="AF17" s="26">
        <f t="shared" si="14"/>
        <v>100.60975609756098</v>
      </c>
      <c r="AG17" s="25">
        <f t="shared" si="15"/>
        <v>6</v>
      </c>
      <c r="AH17" s="195">
        <v>300</v>
      </c>
      <c r="AI17" s="195">
        <v>142</v>
      </c>
      <c r="AJ17" s="27">
        <f t="shared" si="16"/>
        <v>47.333333333333336</v>
      </c>
      <c r="AK17" s="25">
        <f t="shared" si="17"/>
        <v>-158</v>
      </c>
      <c r="AL17" s="202">
        <v>255</v>
      </c>
      <c r="AM17" s="201">
        <v>355</v>
      </c>
      <c r="AN17" s="33">
        <f t="shared" si="30"/>
        <v>139.2</v>
      </c>
      <c r="AO17" s="32">
        <f t="shared" si="18"/>
        <v>100</v>
      </c>
      <c r="AP17" s="38">
        <v>746</v>
      </c>
      <c r="AQ17" s="35">
        <v>1224</v>
      </c>
      <c r="AR17" s="27">
        <f t="shared" si="19"/>
        <v>164.1</v>
      </c>
      <c r="AS17" s="25">
        <f t="shared" si="20"/>
        <v>478</v>
      </c>
      <c r="AT17" s="35">
        <v>658</v>
      </c>
      <c r="AU17" s="35">
        <v>656</v>
      </c>
      <c r="AV17" s="27">
        <f t="shared" si="21"/>
        <v>99.69604863221885</v>
      </c>
      <c r="AW17" s="25">
        <f t="shared" si="22"/>
        <v>-2</v>
      </c>
      <c r="AX17" s="196">
        <v>563</v>
      </c>
      <c r="AY17" s="196">
        <v>535</v>
      </c>
      <c r="AZ17" s="27">
        <f t="shared" si="23"/>
        <v>95.0266429840142</v>
      </c>
      <c r="BA17" s="25">
        <f t="shared" si="24"/>
        <v>-28</v>
      </c>
      <c r="BB17" s="39">
        <v>1819.3423597678916</v>
      </c>
      <c r="BC17" s="35">
        <v>2480.1652892561983</v>
      </c>
      <c r="BD17" s="25">
        <f t="shared" si="25"/>
        <v>660.8229294883067</v>
      </c>
      <c r="BE17" s="242">
        <v>13</v>
      </c>
      <c r="BF17" s="242">
        <v>97</v>
      </c>
      <c r="BG17" s="27">
        <f t="shared" si="26"/>
        <v>746.2</v>
      </c>
      <c r="BH17" s="25">
        <f t="shared" si="27"/>
        <v>84</v>
      </c>
      <c r="BI17" s="211">
        <v>140</v>
      </c>
      <c r="BJ17" s="199">
        <v>46</v>
      </c>
      <c r="BK17" s="27">
        <f t="shared" si="28"/>
        <v>32.9</v>
      </c>
      <c r="BL17" s="218">
        <f t="shared" si="29"/>
        <v>-94</v>
      </c>
      <c r="BM17" s="34"/>
      <c r="BN17" s="14"/>
      <c r="BO17" s="14"/>
    </row>
    <row r="18" spans="1:67" s="19" customFormat="1" ht="21.75" customHeight="1">
      <c r="A18" s="219" t="s">
        <v>137</v>
      </c>
      <c r="B18" s="35">
        <v>1830</v>
      </c>
      <c r="C18" s="36">
        <v>1600</v>
      </c>
      <c r="D18" s="26">
        <f t="shared" si="0"/>
        <v>87.43169398907104</v>
      </c>
      <c r="E18" s="25">
        <f t="shared" si="1"/>
        <v>-230</v>
      </c>
      <c r="F18" s="196">
        <v>837</v>
      </c>
      <c r="G18" s="196">
        <v>808</v>
      </c>
      <c r="H18" s="26">
        <f t="shared" si="2"/>
        <v>96.5352449223417</v>
      </c>
      <c r="I18" s="25">
        <f t="shared" si="3"/>
        <v>-29</v>
      </c>
      <c r="J18" s="35">
        <v>1040</v>
      </c>
      <c r="K18" s="35">
        <v>891</v>
      </c>
      <c r="L18" s="26">
        <f t="shared" si="4"/>
        <v>85.67307692307692</v>
      </c>
      <c r="M18" s="25">
        <f t="shared" si="5"/>
        <v>-149</v>
      </c>
      <c r="N18" s="37">
        <v>158</v>
      </c>
      <c r="O18" s="35">
        <v>187</v>
      </c>
      <c r="P18" s="27">
        <f t="shared" si="6"/>
        <v>118.35443037974684</v>
      </c>
      <c r="Q18" s="28">
        <f t="shared" si="7"/>
        <v>29</v>
      </c>
      <c r="R18" s="198">
        <v>213</v>
      </c>
      <c r="S18" s="198">
        <v>213</v>
      </c>
      <c r="T18" s="27">
        <f t="shared" si="8"/>
        <v>100</v>
      </c>
      <c r="U18" s="25">
        <f t="shared" si="9"/>
        <v>0</v>
      </c>
      <c r="V18" s="220">
        <v>3205</v>
      </c>
      <c r="W18" s="196">
        <v>3124</v>
      </c>
      <c r="X18" s="26">
        <f t="shared" si="10"/>
        <v>97.47269890795633</v>
      </c>
      <c r="Y18" s="25">
        <f t="shared" si="11"/>
        <v>-81</v>
      </c>
      <c r="Z18" s="196">
        <v>1692</v>
      </c>
      <c r="AA18" s="196">
        <v>1514</v>
      </c>
      <c r="AB18" s="26">
        <f t="shared" si="12"/>
        <v>89.47990543735224</v>
      </c>
      <c r="AC18" s="25">
        <f t="shared" si="13"/>
        <v>-178</v>
      </c>
      <c r="AD18" s="220">
        <v>864</v>
      </c>
      <c r="AE18" s="205">
        <v>793</v>
      </c>
      <c r="AF18" s="26">
        <f t="shared" si="14"/>
        <v>91.7824074074074</v>
      </c>
      <c r="AG18" s="25">
        <f t="shared" si="15"/>
        <v>-71</v>
      </c>
      <c r="AH18" s="195">
        <v>194</v>
      </c>
      <c r="AI18" s="195">
        <v>151</v>
      </c>
      <c r="AJ18" s="27">
        <f t="shared" si="16"/>
        <v>77.83505154639175</v>
      </c>
      <c r="AK18" s="25">
        <f t="shared" si="17"/>
        <v>-43</v>
      </c>
      <c r="AL18" s="202">
        <v>138</v>
      </c>
      <c r="AM18" s="201">
        <v>127</v>
      </c>
      <c r="AN18" s="33">
        <f t="shared" si="30"/>
        <v>92</v>
      </c>
      <c r="AO18" s="32">
        <f t="shared" si="18"/>
        <v>-11</v>
      </c>
      <c r="AP18" s="38">
        <v>1157</v>
      </c>
      <c r="AQ18" s="35">
        <v>964</v>
      </c>
      <c r="AR18" s="27">
        <f t="shared" si="19"/>
        <v>83.3</v>
      </c>
      <c r="AS18" s="25">
        <f t="shared" si="20"/>
        <v>-193</v>
      </c>
      <c r="AT18" s="35">
        <v>518</v>
      </c>
      <c r="AU18" s="35">
        <v>592</v>
      </c>
      <c r="AV18" s="27">
        <f t="shared" si="21"/>
        <v>114.28571428571428</v>
      </c>
      <c r="AW18" s="25">
        <f t="shared" si="22"/>
        <v>74</v>
      </c>
      <c r="AX18" s="196">
        <v>467</v>
      </c>
      <c r="AY18" s="196">
        <v>511</v>
      </c>
      <c r="AZ18" s="27">
        <f t="shared" si="23"/>
        <v>109.4218415417559</v>
      </c>
      <c r="BA18" s="25">
        <f t="shared" si="24"/>
        <v>44</v>
      </c>
      <c r="BB18" s="39">
        <v>1795.9660297239916</v>
      </c>
      <c r="BC18" s="35">
        <v>2321.866666666667</v>
      </c>
      <c r="BD18" s="25">
        <f t="shared" si="25"/>
        <v>525.9006369426752</v>
      </c>
      <c r="BE18" s="242">
        <v>87</v>
      </c>
      <c r="BF18" s="242">
        <v>111</v>
      </c>
      <c r="BG18" s="27">
        <f t="shared" si="26"/>
        <v>127.6</v>
      </c>
      <c r="BH18" s="25">
        <f t="shared" si="27"/>
        <v>24</v>
      </c>
      <c r="BI18" s="211">
        <v>20</v>
      </c>
      <c r="BJ18" s="199">
        <v>6</v>
      </c>
      <c r="BK18" s="27">
        <f t="shared" si="28"/>
        <v>30</v>
      </c>
      <c r="BL18" s="218">
        <f t="shared" si="29"/>
        <v>-14</v>
      </c>
      <c r="BM18" s="34"/>
      <c r="BN18" s="14"/>
      <c r="BO18" s="14"/>
    </row>
    <row r="19" spans="1:67" s="19" customFormat="1" ht="21.75" customHeight="1">
      <c r="A19" s="219" t="s">
        <v>138</v>
      </c>
      <c r="B19" s="35">
        <v>987</v>
      </c>
      <c r="C19" s="36">
        <v>699</v>
      </c>
      <c r="D19" s="26">
        <f t="shared" si="0"/>
        <v>70.82066869300911</v>
      </c>
      <c r="E19" s="25">
        <f t="shared" si="1"/>
        <v>-288</v>
      </c>
      <c r="F19" s="196">
        <v>485</v>
      </c>
      <c r="G19" s="196">
        <v>352</v>
      </c>
      <c r="H19" s="26">
        <f t="shared" si="2"/>
        <v>72.57731958762886</v>
      </c>
      <c r="I19" s="25">
        <f t="shared" si="3"/>
        <v>-133</v>
      </c>
      <c r="J19" s="35">
        <v>308</v>
      </c>
      <c r="K19" s="35">
        <v>318</v>
      </c>
      <c r="L19" s="26">
        <f t="shared" si="4"/>
        <v>103.24675324675326</v>
      </c>
      <c r="M19" s="25">
        <f t="shared" si="5"/>
        <v>10</v>
      </c>
      <c r="N19" s="37">
        <v>46</v>
      </c>
      <c r="O19" s="35">
        <v>133</v>
      </c>
      <c r="P19" s="27">
        <f t="shared" si="6"/>
        <v>289.1304347826087</v>
      </c>
      <c r="Q19" s="28">
        <f t="shared" si="7"/>
        <v>87</v>
      </c>
      <c r="R19" s="198">
        <v>73</v>
      </c>
      <c r="S19" s="198">
        <v>17</v>
      </c>
      <c r="T19" s="27">
        <f t="shared" si="8"/>
        <v>23.28767123287671</v>
      </c>
      <c r="U19" s="25">
        <f t="shared" si="9"/>
        <v>-56</v>
      </c>
      <c r="V19" s="220">
        <v>1480</v>
      </c>
      <c r="W19" s="196">
        <v>1851</v>
      </c>
      <c r="X19" s="26">
        <f t="shared" si="10"/>
        <v>125.06756756756756</v>
      </c>
      <c r="Y19" s="25">
        <f t="shared" si="11"/>
        <v>371</v>
      </c>
      <c r="Z19" s="196">
        <v>938</v>
      </c>
      <c r="AA19" s="196">
        <v>684</v>
      </c>
      <c r="AB19" s="26">
        <f t="shared" si="12"/>
        <v>72.92110874200426</v>
      </c>
      <c r="AC19" s="25">
        <f t="shared" si="13"/>
        <v>-254</v>
      </c>
      <c r="AD19" s="220">
        <v>434</v>
      </c>
      <c r="AE19" s="205">
        <v>751</v>
      </c>
      <c r="AF19" s="26">
        <f t="shared" si="14"/>
        <v>173.04147465437788</v>
      </c>
      <c r="AG19" s="25">
        <f t="shared" si="15"/>
        <v>317</v>
      </c>
      <c r="AH19" s="195">
        <v>126</v>
      </c>
      <c r="AI19" s="195">
        <v>40</v>
      </c>
      <c r="AJ19" s="27">
        <f t="shared" si="16"/>
        <v>31.746031746031743</v>
      </c>
      <c r="AK19" s="25">
        <f t="shared" si="17"/>
        <v>-86</v>
      </c>
      <c r="AL19" s="202">
        <v>86</v>
      </c>
      <c r="AM19" s="201">
        <v>111</v>
      </c>
      <c r="AN19" s="33">
        <f t="shared" si="30"/>
        <v>129.1</v>
      </c>
      <c r="AO19" s="32">
        <f t="shared" si="18"/>
        <v>25</v>
      </c>
      <c r="AP19" s="38">
        <v>287</v>
      </c>
      <c r="AQ19" s="35">
        <v>305</v>
      </c>
      <c r="AR19" s="27">
        <f t="shared" si="19"/>
        <v>106.3</v>
      </c>
      <c r="AS19" s="25">
        <f t="shared" si="20"/>
        <v>18</v>
      </c>
      <c r="AT19" s="35">
        <v>429</v>
      </c>
      <c r="AU19" s="35">
        <v>328</v>
      </c>
      <c r="AV19" s="27">
        <f t="shared" si="21"/>
        <v>76.45687645687646</v>
      </c>
      <c r="AW19" s="25">
        <f t="shared" si="22"/>
        <v>-101</v>
      </c>
      <c r="AX19" s="196">
        <v>377</v>
      </c>
      <c r="AY19" s="196">
        <v>275</v>
      </c>
      <c r="AZ19" s="27">
        <f t="shared" si="23"/>
        <v>72.94429708222812</v>
      </c>
      <c r="BA19" s="25">
        <f t="shared" si="24"/>
        <v>-102</v>
      </c>
      <c r="BB19" s="39">
        <v>1521.2464589235128</v>
      </c>
      <c r="BC19" s="35">
        <v>2222.7118644067796</v>
      </c>
      <c r="BD19" s="25">
        <f t="shared" si="25"/>
        <v>701.4654054832667</v>
      </c>
      <c r="BE19" s="242">
        <v>8</v>
      </c>
      <c r="BF19" s="242">
        <v>13</v>
      </c>
      <c r="BG19" s="27">
        <f t="shared" si="26"/>
        <v>162.5</v>
      </c>
      <c r="BH19" s="25">
        <f t="shared" si="27"/>
        <v>5</v>
      </c>
      <c r="BI19" s="211">
        <v>12</v>
      </c>
      <c r="BJ19" s="199">
        <v>14</v>
      </c>
      <c r="BK19" s="27">
        <f t="shared" si="28"/>
        <v>116.7</v>
      </c>
      <c r="BL19" s="218">
        <f t="shared" si="29"/>
        <v>2</v>
      </c>
      <c r="BM19" s="34"/>
      <c r="BN19" s="14"/>
      <c r="BO19" s="14"/>
    </row>
    <row r="20" spans="1:67" s="40" customFormat="1" ht="21.75" customHeight="1">
      <c r="A20" s="219" t="s">
        <v>139</v>
      </c>
      <c r="B20" s="35">
        <v>784</v>
      </c>
      <c r="C20" s="36">
        <v>600</v>
      </c>
      <c r="D20" s="26">
        <f t="shared" si="0"/>
        <v>76.53061224489795</v>
      </c>
      <c r="E20" s="25">
        <f t="shared" si="1"/>
        <v>-184</v>
      </c>
      <c r="F20" s="196">
        <v>345</v>
      </c>
      <c r="G20" s="196">
        <v>257</v>
      </c>
      <c r="H20" s="26">
        <f t="shared" si="2"/>
        <v>74.4927536231884</v>
      </c>
      <c r="I20" s="25">
        <f t="shared" si="3"/>
        <v>-88</v>
      </c>
      <c r="J20" s="35">
        <v>177</v>
      </c>
      <c r="K20" s="35">
        <v>183</v>
      </c>
      <c r="L20" s="26">
        <f t="shared" si="4"/>
        <v>103.38983050847457</v>
      </c>
      <c r="M20" s="25">
        <f t="shared" si="5"/>
        <v>6</v>
      </c>
      <c r="N20" s="37">
        <v>13</v>
      </c>
      <c r="O20" s="35">
        <v>30</v>
      </c>
      <c r="P20" s="27">
        <f t="shared" si="6"/>
        <v>230.76923076923075</v>
      </c>
      <c r="Q20" s="28">
        <f t="shared" si="7"/>
        <v>17</v>
      </c>
      <c r="R20" s="195">
        <v>29</v>
      </c>
      <c r="S20" s="195">
        <v>30</v>
      </c>
      <c r="T20" s="27">
        <f t="shared" si="8"/>
        <v>103.44827586206897</v>
      </c>
      <c r="U20" s="25">
        <f t="shared" si="9"/>
        <v>1</v>
      </c>
      <c r="V20" s="220">
        <v>1012</v>
      </c>
      <c r="W20" s="196">
        <v>814</v>
      </c>
      <c r="X20" s="26">
        <f t="shared" si="10"/>
        <v>80.43478260869566</v>
      </c>
      <c r="Y20" s="25">
        <f t="shared" si="11"/>
        <v>-198</v>
      </c>
      <c r="Z20" s="196">
        <v>757</v>
      </c>
      <c r="AA20" s="196">
        <v>549</v>
      </c>
      <c r="AB20" s="26">
        <f t="shared" si="12"/>
        <v>72.5231175693527</v>
      </c>
      <c r="AC20" s="25">
        <f t="shared" si="13"/>
        <v>-208</v>
      </c>
      <c r="AD20" s="220">
        <v>199</v>
      </c>
      <c r="AE20" s="205">
        <v>213</v>
      </c>
      <c r="AF20" s="26">
        <f t="shared" si="14"/>
        <v>107.03517587939699</v>
      </c>
      <c r="AG20" s="25">
        <f t="shared" si="15"/>
        <v>14</v>
      </c>
      <c r="AH20" s="195">
        <v>107</v>
      </c>
      <c r="AI20" s="195">
        <v>119</v>
      </c>
      <c r="AJ20" s="27">
        <f t="shared" si="16"/>
        <v>111.21495327102804</v>
      </c>
      <c r="AK20" s="25">
        <f t="shared" si="17"/>
        <v>12</v>
      </c>
      <c r="AL20" s="202">
        <v>65</v>
      </c>
      <c r="AM20" s="201">
        <v>66</v>
      </c>
      <c r="AN20" s="33">
        <f t="shared" si="30"/>
        <v>101.5</v>
      </c>
      <c r="AO20" s="32">
        <f t="shared" si="18"/>
        <v>1</v>
      </c>
      <c r="AP20" s="38">
        <v>207</v>
      </c>
      <c r="AQ20" s="35">
        <v>249</v>
      </c>
      <c r="AR20" s="27">
        <f t="shared" si="19"/>
        <v>120.3</v>
      </c>
      <c r="AS20" s="25">
        <f t="shared" si="20"/>
        <v>42</v>
      </c>
      <c r="AT20" s="35">
        <v>377</v>
      </c>
      <c r="AU20" s="35">
        <v>253</v>
      </c>
      <c r="AV20" s="27">
        <f t="shared" si="21"/>
        <v>67.10875331564988</v>
      </c>
      <c r="AW20" s="25">
        <f t="shared" si="22"/>
        <v>-124</v>
      </c>
      <c r="AX20" s="196">
        <v>323</v>
      </c>
      <c r="AY20" s="196">
        <v>231</v>
      </c>
      <c r="AZ20" s="27">
        <f t="shared" si="23"/>
        <v>71.51702786377709</v>
      </c>
      <c r="BA20" s="25">
        <f t="shared" si="24"/>
        <v>-92</v>
      </c>
      <c r="BB20" s="39">
        <v>1776.7045454545455</v>
      </c>
      <c r="BC20" s="35">
        <v>2012.0833333333333</v>
      </c>
      <c r="BD20" s="25">
        <f t="shared" si="25"/>
        <v>235.37878787878776</v>
      </c>
      <c r="BE20" s="242">
        <v>10</v>
      </c>
      <c r="BF20" s="242">
        <v>33</v>
      </c>
      <c r="BG20" s="27" t="s">
        <v>35</v>
      </c>
      <c r="BH20" s="25">
        <f t="shared" si="27"/>
        <v>23</v>
      </c>
      <c r="BI20" s="211">
        <v>26</v>
      </c>
      <c r="BJ20" s="199">
        <v>1</v>
      </c>
      <c r="BK20" s="27">
        <f t="shared" si="28"/>
        <v>3.8</v>
      </c>
      <c r="BL20" s="218">
        <f t="shared" si="29"/>
        <v>-25</v>
      </c>
      <c r="BM20" s="34"/>
      <c r="BN20" s="14"/>
      <c r="BO20" s="14"/>
    </row>
    <row r="21" spans="1:67" s="19" customFormat="1" ht="21.75" customHeight="1">
      <c r="A21" s="219" t="s">
        <v>140</v>
      </c>
      <c r="B21" s="35">
        <v>1055</v>
      </c>
      <c r="C21" s="36">
        <v>761</v>
      </c>
      <c r="D21" s="26">
        <f t="shared" si="0"/>
        <v>72.13270142180095</v>
      </c>
      <c r="E21" s="25">
        <f t="shared" si="1"/>
        <v>-294</v>
      </c>
      <c r="F21" s="196">
        <v>488</v>
      </c>
      <c r="G21" s="196">
        <v>380</v>
      </c>
      <c r="H21" s="26">
        <f t="shared" si="2"/>
        <v>77.8688524590164</v>
      </c>
      <c r="I21" s="25">
        <f t="shared" si="3"/>
        <v>-108</v>
      </c>
      <c r="J21" s="35">
        <v>278</v>
      </c>
      <c r="K21" s="35">
        <v>195</v>
      </c>
      <c r="L21" s="26">
        <f t="shared" si="4"/>
        <v>70.14388489208633</v>
      </c>
      <c r="M21" s="25">
        <f t="shared" si="5"/>
        <v>-83</v>
      </c>
      <c r="N21" s="37">
        <v>11</v>
      </c>
      <c r="O21" s="35">
        <v>33</v>
      </c>
      <c r="P21" s="27">
        <f t="shared" si="6"/>
        <v>300</v>
      </c>
      <c r="Q21" s="28">
        <f t="shared" si="7"/>
        <v>22</v>
      </c>
      <c r="R21" s="198">
        <v>80</v>
      </c>
      <c r="S21" s="198">
        <v>76</v>
      </c>
      <c r="T21" s="27">
        <f t="shared" si="8"/>
        <v>95</v>
      </c>
      <c r="U21" s="25">
        <f t="shared" si="9"/>
        <v>-4</v>
      </c>
      <c r="V21" s="220">
        <v>2819</v>
      </c>
      <c r="W21" s="196">
        <v>2234</v>
      </c>
      <c r="X21" s="26">
        <f t="shared" si="10"/>
        <v>79.24796026959915</v>
      </c>
      <c r="Y21" s="25">
        <f t="shared" si="11"/>
        <v>-585</v>
      </c>
      <c r="Z21" s="196">
        <v>989</v>
      </c>
      <c r="AA21" s="196">
        <v>718</v>
      </c>
      <c r="AB21" s="26">
        <f t="shared" si="12"/>
        <v>72.59858442871587</v>
      </c>
      <c r="AC21" s="25">
        <f t="shared" si="13"/>
        <v>-271</v>
      </c>
      <c r="AD21" s="220">
        <v>1259</v>
      </c>
      <c r="AE21" s="205">
        <v>900</v>
      </c>
      <c r="AF21" s="26">
        <f t="shared" si="14"/>
        <v>71.48530579825258</v>
      </c>
      <c r="AG21" s="25">
        <f t="shared" si="15"/>
        <v>-359</v>
      </c>
      <c r="AH21" s="195">
        <v>57</v>
      </c>
      <c r="AI21" s="195">
        <v>32</v>
      </c>
      <c r="AJ21" s="27">
        <f t="shared" si="16"/>
        <v>56.14035087719298</v>
      </c>
      <c r="AK21" s="25">
        <f t="shared" si="17"/>
        <v>-25</v>
      </c>
      <c r="AL21" s="202">
        <v>81</v>
      </c>
      <c r="AM21" s="201">
        <v>73</v>
      </c>
      <c r="AN21" s="33">
        <f t="shared" si="30"/>
        <v>90.1</v>
      </c>
      <c r="AO21" s="32">
        <f t="shared" si="18"/>
        <v>-8</v>
      </c>
      <c r="AP21" s="38">
        <v>449</v>
      </c>
      <c r="AQ21" s="35">
        <v>408</v>
      </c>
      <c r="AR21" s="27">
        <f t="shared" si="19"/>
        <v>90.9</v>
      </c>
      <c r="AS21" s="25">
        <f t="shared" si="20"/>
        <v>-41</v>
      </c>
      <c r="AT21" s="35">
        <v>409</v>
      </c>
      <c r="AU21" s="35">
        <v>365</v>
      </c>
      <c r="AV21" s="27">
        <f t="shared" si="21"/>
        <v>89.24205378973105</v>
      </c>
      <c r="AW21" s="25">
        <f t="shared" si="22"/>
        <v>-44</v>
      </c>
      <c r="AX21" s="196">
        <v>347</v>
      </c>
      <c r="AY21" s="196">
        <v>299</v>
      </c>
      <c r="AZ21" s="27">
        <f t="shared" si="23"/>
        <v>86.1671469740634</v>
      </c>
      <c r="BA21" s="25">
        <f t="shared" si="24"/>
        <v>-48</v>
      </c>
      <c r="BB21" s="39">
        <v>1547.142857142857</v>
      </c>
      <c r="BC21" s="35">
        <v>2516.7701863354037</v>
      </c>
      <c r="BD21" s="25">
        <f t="shared" si="25"/>
        <v>969.6273291925465</v>
      </c>
      <c r="BE21" s="242">
        <v>46</v>
      </c>
      <c r="BF21" s="242">
        <v>86</v>
      </c>
      <c r="BG21" s="27">
        <f t="shared" si="26"/>
        <v>187</v>
      </c>
      <c r="BH21" s="25">
        <f t="shared" si="27"/>
        <v>40</v>
      </c>
      <c r="BI21" s="211">
        <v>14</v>
      </c>
      <c r="BJ21" s="199">
        <v>15</v>
      </c>
      <c r="BK21" s="27">
        <f t="shared" si="28"/>
        <v>107.1</v>
      </c>
      <c r="BL21" s="218">
        <f t="shared" si="29"/>
        <v>1</v>
      </c>
      <c r="BM21" s="34"/>
      <c r="BN21" s="14"/>
      <c r="BO21" s="14"/>
    </row>
    <row r="22" spans="1:67" s="19" customFormat="1" ht="21.75" customHeight="1">
      <c r="A22" s="219" t="s">
        <v>141</v>
      </c>
      <c r="B22" s="35">
        <v>2306</v>
      </c>
      <c r="C22" s="36">
        <v>1687</v>
      </c>
      <c r="D22" s="26">
        <f t="shared" si="0"/>
        <v>73.15698178664354</v>
      </c>
      <c r="E22" s="25">
        <f t="shared" si="1"/>
        <v>-619</v>
      </c>
      <c r="F22" s="196">
        <v>851</v>
      </c>
      <c r="G22" s="196">
        <v>773</v>
      </c>
      <c r="H22" s="26">
        <f t="shared" si="2"/>
        <v>90.83431257344301</v>
      </c>
      <c r="I22" s="25">
        <f t="shared" si="3"/>
        <v>-78</v>
      </c>
      <c r="J22" s="35">
        <v>965</v>
      </c>
      <c r="K22" s="35">
        <v>995</v>
      </c>
      <c r="L22" s="26">
        <f t="shared" si="4"/>
        <v>103.10880829015545</v>
      </c>
      <c r="M22" s="25">
        <f t="shared" si="5"/>
        <v>30</v>
      </c>
      <c r="N22" s="37">
        <v>342</v>
      </c>
      <c r="O22" s="35">
        <v>480</v>
      </c>
      <c r="P22" s="27">
        <f t="shared" si="6"/>
        <v>140.35087719298244</v>
      </c>
      <c r="Q22" s="28">
        <f t="shared" si="7"/>
        <v>138</v>
      </c>
      <c r="R22" s="198">
        <v>163</v>
      </c>
      <c r="S22" s="198">
        <v>270</v>
      </c>
      <c r="T22" s="27">
        <f t="shared" si="8"/>
        <v>165.6441717791411</v>
      </c>
      <c r="U22" s="25">
        <f t="shared" si="9"/>
        <v>107</v>
      </c>
      <c r="V22" s="220">
        <v>5746</v>
      </c>
      <c r="W22" s="196">
        <v>5137</v>
      </c>
      <c r="X22" s="26">
        <f t="shared" si="10"/>
        <v>89.40132265924122</v>
      </c>
      <c r="Y22" s="25">
        <f t="shared" si="11"/>
        <v>-609</v>
      </c>
      <c r="Z22" s="196">
        <v>2238</v>
      </c>
      <c r="AA22" s="196">
        <v>1625</v>
      </c>
      <c r="AB22" s="26">
        <f t="shared" si="12"/>
        <v>72.609472743521</v>
      </c>
      <c r="AC22" s="25">
        <f t="shared" si="13"/>
        <v>-613</v>
      </c>
      <c r="AD22" s="220">
        <v>2567</v>
      </c>
      <c r="AE22" s="205">
        <v>2654</v>
      </c>
      <c r="AF22" s="26">
        <f t="shared" si="14"/>
        <v>103.38917023763148</v>
      </c>
      <c r="AG22" s="25">
        <f t="shared" si="15"/>
        <v>87</v>
      </c>
      <c r="AH22" s="195">
        <v>215</v>
      </c>
      <c r="AI22" s="195">
        <v>220</v>
      </c>
      <c r="AJ22" s="27">
        <f t="shared" si="16"/>
        <v>102.32558139534885</v>
      </c>
      <c r="AK22" s="25">
        <f t="shared" si="17"/>
        <v>5</v>
      </c>
      <c r="AL22" s="202">
        <v>196</v>
      </c>
      <c r="AM22" s="201">
        <v>206</v>
      </c>
      <c r="AN22" s="33">
        <f t="shared" si="30"/>
        <v>105.1</v>
      </c>
      <c r="AO22" s="32">
        <f t="shared" si="18"/>
        <v>10</v>
      </c>
      <c r="AP22" s="38">
        <v>967</v>
      </c>
      <c r="AQ22" s="35">
        <v>1030</v>
      </c>
      <c r="AR22" s="27">
        <f t="shared" si="19"/>
        <v>106.5</v>
      </c>
      <c r="AS22" s="25">
        <f t="shared" si="20"/>
        <v>63</v>
      </c>
      <c r="AT22" s="35">
        <v>990</v>
      </c>
      <c r="AU22" s="35">
        <v>669</v>
      </c>
      <c r="AV22" s="27">
        <f t="shared" si="21"/>
        <v>67.57575757575758</v>
      </c>
      <c r="AW22" s="25">
        <f t="shared" si="22"/>
        <v>-321</v>
      </c>
      <c r="AX22" s="196">
        <v>885</v>
      </c>
      <c r="AY22" s="196">
        <v>568</v>
      </c>
      <c r="AZ22" s="27">
        <f t="shared" si="23"/>
        <v>64.18079096045197</v>
      </c>
      <c r="BA22" s="25">
        <f t="shared" si="24"/>
        <v>-317</v>
      </c>
      <c r="BB22" s="39">
        <v>2189.0380313199107</v>
      </c>
      <c r="BC22" s="35">
        <v>2627.886977886978</v>
      </c>
      <c r="BD22" s="25">
        <f t="shared" si="25"/>
        <v>438.8489465670673</v>
      </c>
      <c r="BE22" s="242">
        <v>26</v>
      </c>
      <c r="BF22" s="242">
        <v>43</v>
      </c>
      <c r="BG22" s="27">
        <f t="shared" si="26"/>
        <v>165.4</v>
      </c>
      <c r="BH22" s="25">
        <f t="shared" si="27"/>
        <v>17</v>
      </c>
      <c r="BI22" s="211">
        <v>36</v>
      </c>
      <c r="BJ22" s="199">
        <v>29</v>
      </c>
      <c r="BK22" s="27">
        <f t="shared" si="28"/>
        <v>80.6</v>
      </c>
      <c r="BL22" s="218">
        <f t="shared" si="29"/>
        <v>-7</v>
      </c>
      <c r="BM22" s="34"/>
      <c r="BN22" s="14"/>
      <c r="BO22" s="14"/>
    </row>
    <row r="23" spans="1:67" s="19" customFormat="1" ht="21.75" customHeight="1">
      <c r="A23" s="219" t="s">
        <v>151</v>
      </c>
      <c r="B23" s="35">
        <v>1552</v>
      </c>
      <c r="C23" s="36">
        <v>1297</v>
      </c>
      <c r="D23" s="26">
        <f t="shared" si="0"/>
        <v>83.56958762886599</v>
      </c>
      <c r="E23" s="25">
        <f t="shared" si="1"/>
        <v>-255</v>
      </c>
      <c r="F23" s="196">
        <v>861</v>
      </c>
      <c r="G23" s="196">
        <v>720</v>
      </c>
      <c r="H23" s="26">
        <f t="shared" si="2"/>
        <v>83.62369337979094</v>
      </c>
      <c r="I23" s="25">
        <f t="shared" si="3"/>
        <v>-141</v>
      </c>
      <c r="J23" s="35">
        <v>806</v>
      </c>
      <c r="K23" s="35">
        <v>786</v>
      </c>
      <c r="L23" s="26">
        <f t="shared" si="4"/>
        <v>97.51861042183623</v>
      </c>
      <c r="M23" s="25">
        <f t="shared" si="5"/>
        <v>-20</v>
      </c>
      <c r="N23" s="37">
        <v>139</v>
      </c>
      <c r="O23" s="35">
        <v>230</v>
      </c>
      <c r="P23" s="27">
        <f t="shared" si="6"/>
        <v>165.46762589928056</v>
      </c>
      <c r="Q23" s="28">
        <f t="shared" si="7"/>
        <v>91</v>
      </c>
      <c r="R23" s="198">
        <v>217</v>
      </c>
      <c r="S23" s="198">
        <v>188</v>
      </c>
      <c r="T23" s="27">
        <f t="shared" si="8"/>
        <v>86.63594470046083</v>
      </c>
      <c r="U23" s="25">
        <f t="shared" si="9"/>
        <v>-29</v>
      </c>
      <c r="V23" s="220">
        <v>2993</v>
      </c>
      <c r="W23" s="196">
        <v>3077</v>
      </c>
      <c r="X23" s="26">
        <f t="shared" si="10"/>
        <v>102.80654861343135</v>
      </c>
      <c r="Y23" s="25">
        <f t="shared" si="11"/>
        <v>84</v>
      </c>
      <c r="Z23" s="196">
        <v>1508</v>
      </c>
      <c r="AA23" s="196">
        <v>1275</v>
      </c>
      <c r="AB23" s="26">
        <f t="shared" si="12"/>
        <v>84.54907161803713</v>
      </c>
      <c r="AC23" s="25">
        <f t="shared" si="13"/>
        <v>-233</v>
      </c>
      <c r="AD23" s="220">
        <v>978</v>
      </c>
      <c r="AE23" s="205">
        <v>1261</v>
      </c>
      <c r="AF23" s="26">
        <f t="shared" si="14"/>
        <v>128.9366053169734</v>
      </c>
      <c r="AG23" s="25">
        <f t="shared" si="15"/>
        <v>283</v>
      </c>
      <c r="AH23" s="195">
        <v>196</v>
      </c>
      <c r="AI23" s="195">
        <v>196</v>
      </c>
      <c r="AJ23" s="27">
        <f t="shared" si="16"/>
        <v>100</v>
      </c>
      <c r="AK23" s="25">
        <f t="shared" si="17"/>
        <v>0</v>
      </c>
      <c r="AL23" s="202">
        <v>306</v>
      </c>
      <c r="AM23" s="201">
        <v>340</v>
      </c>
      <c r="AN23" s="33">
        <f t="shared" si="30"/>
        <v>111.1</v>
      </c>
      <c r="AO23" s="32">
        <f t="shared" si="18"/>
        <v>34</v>
      </c>
      <c r="AP23" s="38">
        <v>1185</v>
      </c>
      <c r="AQ23" s="35">
        <v>1336</v>
      </c>
      <c r="AR23" s="27">
        <f t="shared" si="19"/>
        <v>112.7</v>
      </c>
      <c r="AS23" s="25">
        <f t="shared" si="20"/>
        <v>151</v>
      </c>
      <c r="AT23" s="35">
        <v>480</v>
      </c>
      <c r="AU23" s="35">
        <v>434</v>
      </c>
      <c r="AV23" s="27">
        <f t="shared" si="21"/>
        <v>90.41666666666667</v>
      </c>
      <c r="AW23" s="25">
        <f t="shared" si="22"/>
        <v>-46</v>
      </c>
      <c r="AX23" s="196">
        <v>423</v>
      </c>
      <c r="AY23" s="196">
        <v>372</v>
      </c>
      <c r="AZ23" s="27">
        <f t="shared" si="23"/>
        <v>87.94326241134752</v>
      </c>
      <c r="BA23" s="25">
        <f t="shared" si="24"/>
        <v>-51</v>
      </c>
      <c r="BB23" s="39">
        <v>1948.7745098039215</v>
      </c>
      <c r="BC23" s="35">
        <v>3015.4696132596687</v>
      </c>
      <c r="BD23" s="25">
        <f t="shared" si="25"/>
        <v>1066.6951034557471</v>
      </c>
      <c r="BE23" s="242">
        <v>146</v>
      </c>
      <c r="BF23" s="242">
        <v>272</v>
      </c>
      <c r="BG23" s="27">
        <f t="shared" si="26"/>
        <v>186.3</v>
      </c>
      <c r="BH23" s="25">
        <f t="shared" si="27"/>
        <v>126</v>
      </c>
      <c r="BI23" s="211">
        <v>62</v>
      </c>
      <c r="BJ23" s="199">
        <v>26</v>
      </c>
      <c r="BK23" s="27">
        <f t="shared" si="28"/>
        <v>41.9</v>
      </c>
      <c r="BL23" s="218">
        <f t="shared" si="29"/>
        <v>-36</v>
      </c>
      <c r="BM23" s="34"/>
      <c r="BN23" s="14"/>
      <c r="BO23" s="14"/>
    </row>
    <row r="24" spans="1:67" s="19" customFormat="1" ht="21.75" customHeight="1">
      <c r="A24" s="219" t="s">
        <v>142</v>
      </c>
      <c r="B24" s="35">
        <v>556</v>
      </c>
      <c r="C24" s="36">
        <v>464</v>
      </c>
      <c r="D24" s="26">
        <f t="shared" si="0"/>
        <v>83.45323741007195</v>
      </c>
      <c r="E24" s="25">
        <f t="shared" si="1"/>
        <v>-92</v>
      </c>
      <c r="F24" s="196">
        <v>259</v>
      </c>
      <c r="G24" s="196">
        <v>223</v>
      </c>
      <c r="H24" s="26">
        <f t="shared" si="2"/>
        <v>86.10038610038609</v>
      </c>
      <c r="I24" s="25">
        <f t="shared" si="3"/>
        <v>-36</v>
      </c>
      <c r="J24" s="35">
        <v>120</v>
      </c>
      <c r="K24" s="35">
        <v>103</v>
      </c>
      <c r="L24" s="26">
        <f t="shared" si="4"/>
        <v>85.83333333333333</v>
      </c>
      <c r="M24" s="25">
        <f t="shared" si="5"/>
        <v>-17</v>
      </c>
      <c r="N24" s="37">
        <v>0</v>
      </c>
      <c r="O24" s="35">
        <v>3</v>
      </c>
      <c r="P24" s="27" t="e">
        <f t="shared" si="6"/>
        <v>#DIV/0!</v>
      </c>
      <c r="Q24" s="28">
        <f t="shared" si="7"/>
        <v>3</v>
      </c>
      <c r="R24" s="198">
        <v>73</v>
      </c>
      <c r="S24" s="198">
        <v>44</v>
      </c>
      <c r="T24" s="27">
        <f t="shared" si="8"/>
        <v>60.273972602739725</v>
      </c>
      <c r="U24" s="25">
        <f t="shared" si="9"/>
        <v>-29</v>
      </c>
      <c r="V24" s="220">
        <v>883</v>
      </c>
      <c r="W24" s="196">
        <v>1329</v>
      </c>
      <c r="X24" s="26">
        <f t="shared" si="10"/>
        <v>150.50962627406568</v>
      </c>
      <c r="Y24" s="25">
        <f t="shared" si="11"/>
        <v>446</v>
      </c>
      <c r="Z24" s="196">
        <v>539</v>
      </c>
      <c r="AA24" s="196">
        <v>447</v>
      </c>
      <c r="AB24" s="26">
        <f t="shared" si="12"/>
        <v>82.93135435992579</v>
      </c>
      <c r="AC24" s="25">
        <f t="shared" si="13"/>
        <v>-92</v>
      </c>
      <c r="AD24" s="220">
        <v>230</v>
      </c>
      <c r="AE24" s="205">
        <v>515</v>
      </c>
      <c r="AF24" s="26">
        <f t="shared" si="14"/>
        <v>223.91304347826087</v>
      </c>
      <c r="AG24" s="25">
        <f t="shared" si="15"/>
        <v>285</v>
      </c>
      <c r="AH24" s="195">
        <v>0</v>
      </c>
      <c r="AI24" s="195">
        <v>3</v>
      </c>
      <c r="AJ24" s="27" t="e">
        <f t="shared" si="16"/>
        <v>#DIV/0!</v>
      </c>
      <c r="AK24" s="25">
        <f t="shared" si="17"/>
        <v>3</v>
      </c>
      <c r="AL24" s="202">
        <v>43</v>
      </c>
      <c r="AM24" s="201">
        <v>50</v>
      </c>
      <c r="AN24" s="33">
        <f t="shared" si="30"/>
        <v>116.3</v>
      </c>
      <c r="AO24" s="32">
        <f t="shared" si="18"/>
        <v>7</v>
      </c>
      <c r="AP24" s="38">
        <v>140</v>
      </c>
      <c r="AQ24" s="35">
        <v>162</v>
      </c>
      <c r="AR24" s="27">
        <f t="shared" si="19"/>
        <v>115.7</v>
      </c>
      <c r="AS24" s="25">
        <f t="shared" si="20"/>
        <v>22</v>
      </c>
      <c r="AT24" s="35">
        <v>271</v>
      </c>
      <c r="AU24" s="35">
        <v>224</v>
      </c>
      <c r="AV24" s="27">
        <f t="shared" si="21"/>
        <v>82.65682656826569</v>
      </c>
      <c r="AW24" s="25">
        <f t="shared" si="22"/>
        <v>-47</v>
      </c>
      <c r="AX24" s="196">
        <v>246</v>
      </c>
      <c r="AY24" s="196">
        <v>203</v>
      </c>
      <c r="AZ24" s="27">
        <f t="shared" si="23"/>
        <v>82.52032520325203</v>
      </c>
      <c r="BA24" s="25">
        <f t="shared" si="24"/>
        <v>-43</v>
      </c>
      <c r="BB24" s="39">
        <v>2165.277777777778</v>
      </c>
      <c r="BC24" s="35">
        <v>2290.0523560209426</v>
      </c>
      <c r="BD24" s="25">
        <f t="shared" si="25"/>
        <v>124.7745782431648</v>
      </c>
      <c r="BE24" s="242">
        <v>5</v>
      </c>
      <c r="BF24" s="242">
        <v>27</v>
      </c>
      <c r="BG24" s="27">
        <f t="shared" si="26"/>
        <v>540</v>
      </c>
      <c r="BH24" s="25">
        <f t="shared" si="27"/>
        <v>22</v>
      </c>
      <c r="BI24" s="211">
        <v>5</v>
      </c>
      <c r="BJ24" s="199">
        <v>0</v>
      </c>
      <c r="BK24" s="27">
        <f t="shared" si="28"/>
        <v>0</v>
      </c>
      <c r="BL24" s="218">
        <f t="shared" si="29"/>
        <v>-5</v>
      </c>
      <c r="BM24" s="34"/>
      <c r="BN24" s="14"/>
      <c r="BO24" s="14"/>
    </row>
    <row r="25" spans="1:67" s="19" customFormat="1" ht="21.75" customHeight="1">
      <c r="A25" s="219" t="s">
        <v>143</v>
      </c>
      <c r="B25" s="35">
        <v>1861</v>
      </c>
      <c r="C25" s="36">
        <v>1513</v>
      </c>
      <c r="D25" s="26">
        <f t="shared" si="0"/>
        <v>81.30037614185922</v>
      </c>
      <c r="E25" s="25">
        <f t="shared" si="1"/>
        <v>-348</v>
      </c>
      <c r="F25" s="196">
        <v>946</v>
      </c>
      <c r="G25" s="196">
        <v>713</v>
      </c>
      <c r="H25" s="26">
        <f t="shared" si="2"/>
        <v>75.36997885835095</v>
      </c>
      <c r="I25" s="25">
        <f t="shared" si="3"/>
        <v>-233</v>
      </c>
      <c r="J25" s="35">
        <v>900</v>
      </c>
      <c r="K25" s="35">
        <v>742</v>
      </c>
      <c r="L25" s="26">
        <f t="shared" si="4"/>
        <v>82.44444444444444</v>
      </c>
      <c r="M25" s="25">
        <f t="shared" si="5"/>
        <v>-158</v>
      </c>
      <c r="N25" s="37">
        <v>26</v>
      </c>
      <c r="O25" s="35">
        <v>24</v>
      </c>
      <c r="P25" s="27">
        <f t="shared" si="6"/>
        <v>92.3076923076923</v>
      </c>
      <c r="Q25" s="28">
        <f t="shared" si="7"/>
        <v>-2</v>
      </c>
      <c r="R25" s="198">
        <v>163</v>
      </c>
      <c r="S25" s="198">
        <v>178</v>
      </c>
      <c r="T25" s="27">
        <f t="shared" si="8"/>
        <v>109.20245398773005</v>
      </c>
      <c r="U25" s="25">
        <f t="shared" si="9"/>
        <v>15</v>
      </c>
      <c r="V25" s="220">
        <v>2775</v>
      </c>
      <c r="W25" s="196">
        <v>2163</v>
      </c>
      <c r="X25" s="26">
        <f t="shared" si="10"/>
        <v>77.94594594594595</v>
      </c>
      <c r="Y25" s="25">
        <f t="shared" si="11"/>
        <v>-612</v>
      </c>
      <c r="Z25" s="196">
        <v>1817</v>
      </c>
      <c r="AA25" s="196">
        <v>1496</v>
      </c>
      <c r="AB25" s="26">
        <f t="shared" si="12"/>
        <v>82.33351678591085</v>
      </c>
      <c r="AC25" s="25">
        <f t="shared" si="13"/>
        <v>-321</v>
      </c>
      <c r="AD25" s="220">
        <v>676</v>
      </c>
      <c r="AE25" s="205">
        <v>437</v>
      </c>
      <c r="AF25" s="26">
        <f t="shared" si="14"/>
        <v>64.64497041420118</v>
      </c>
      <c r="AG25" s="25">
        <f t="shared" si="15"/>
        <v>-239</v>
      </c>
      <c r="AH25" s="195">
        <v>153</v>
      </c>
      <c r="AI25" s="195">
        <v>159</v>
      </c>
      <c r="AJ25" s="27">
        <f t="shared" si="16"/>
        <v>103.921568627451</v>
      </c>
      <c r="AK25" s="25">
        <f t="shared" si="17"/>
        <v>6</v>
      </c>
      <c r="AL25" s="202">
        <v>110</v>
      </c>
      <c r="AM25" s="201">
        <v>108</v>
      </c>
      <c r="AN25" s="33">
        <f t="shared" si="30"/>
        <v>98.2</v>
      </c>
      <c r="AO25" s="32">
        <f t="shared" si="18"/>
        <v>-2</v>
      </c>
      <c r="AP25" s="38">
        <v>821</v>
      </c>
      <c r="AQ25" s="35">
        <v>656</v>
      </c>
      <c r="AR25" s="27">
        <f t="shared" si="19"/>
        <v>79.9</v>
      </c>
      <c r="AS25" s="25">
        <f t="shared" si="20"/>
        <v>-165</v>
      </c>
      <c r="AT25" s="35">
        <v>672</v>
      </c>
      <c r="AU25" s="35">
        <v>537</v>
      </c>
      <c r="AV25" s="27">
        <f t="shared" si="21"/>
        <v>79.91071428571429</v>
      </c>
      <c r="AW25" s="25">
        <f t="shared" si="22"/>
        <v>-135</v>
      </c>
      <c r="AX25" s="196">
        <v>600</v>
      </c>
      <c r="AY25" s="196">
        <v>453</v>
      </c>
      <c r="AZ25" s="27">
        <f t="shared" si="23"/>
        <v>75.5</v>
      </c>
      <c r="BA25" s="25">
        <f t="shared" si="24"/>
        <v>-147</v>
      </c>
      <c r="BB25" s="39">
        <v>2075.786924939467</v>
      </c>
      <c r="BC25" s="35">
        <v>2197.6063829787236</v>
      </c>
      <c r="BD25" s="25">
        <f t="shared" si="25"/>
        <v>121.81945803925646</v>
      </c>
      <c r="BE25" s="242">
        <v>56</v>
      </c>
      <c r="BF25" s="242">
        <v>35</v>
      </c>
      <c r="BG25" s="27">
        <f t="shared" si="26"/>
        <v>62.5</v>
      </c>
      <c r="BH25" s="25">
        <f t="shared" si="27"/>
        <v>-21</v>
      </c>
      <c r="BI25" s="211">
        <v>27</v>
      </c>
      <c r="BJ25" s="199">
        <v>4</v>
      </c>
      <c r="BK25" s="27">
        <f t="shared" si="28"/>
        <v>14.8</v>
      </c>
      <c r="BL25" s="218">
        <f t="shared" si="29"/>
        <v>-23</v>
      </c>
      <c r="BM25" s="34"/>
      <c r="BN25" s="14"/>
      <c r="BO25" s="14"/>
    </row>
    <row r="26" spans="1:67" s="19" customFormat="1" ht="21.75" customHeight="1">
      <c r="A26" s="219" t="s">
        <v>144</v>
      </c>
      <c r="B26" s="35">
        <v>659</v>
      </c>
      <c r="C26" s="36">
        <v>541</v>
      </c>
      <c r="D26" s="26">
        <f t="shared" si="0"/>
        <v>82.09408194233687</v>
      </c>
      <c r="E26" s="25">
        <f t="shared" si="1"/>
        <v>-118</v>
      </c>
      <c r="F26" s="196">
        <v>286</v>
      </c>
      <c r="G26" s="196">
        <v>292</v>
      </c>
      <c r="H26" s="26">
        <f t="shared" si="2"/>
        <v>102.09790209790211</v>
      </c>
      <c r="I26" s="25">
        <f t="shared" si="3"/>
        <v>6</v>
      </c>
      <c r="J26" s="35">
        <v>196</v>
      </c>
      <c r="K26" s="35">
        <v>211</v>
      </c>
      <c r="L26" s="26">
        <f t="shared" si="4"/>
        <v>107.65306122448979</v>
      </c>
      <c r="M26" s="25">
        <f t="shared" si="5"/>
        <v>15</v>
      </c>
      <c r="N26" s="37">
        <v>7</v>
      </c>
      <c r="O26" s="35">
        <v>12</v>
      </c>
      <c r="P26" s="27">
        <f t="shared" si="6"/>
        <v>171.42857142857142</v>
      </c>
      <c r="Q26" s="28">
        <f t="shared" si="7"/>
        <v>5</v>
      </c>
      <c r="R26" s="198">
        <v>99</v>
      </c>
      <c r="S26" s="198">
        <v>89</v>
      </c>
      <c r="T26" s="27">
        <f t="shared" si="8"/>
        <v>89.8989898989899</v>
      </c>
      <c r="U26" s="25">
        <f t="shared" si="9"/>
        <v>-10</v>
      </c>
      <c r="V26" s="220">
        <v>3429</v>
      </c>
      <c r="W26" s="196">
        <v>1745</v>
      </c>
      <c r="X26" s="26">
        <f t="shared" si="10"/>
        <v>50.88947214931467</v>
      </c>
      <c r="Y26" s="25">
        <f t="shared" si="11"/>
        <v>-1684</v>
      </c>
      <c r="Z26" s="196">
        <v>603</v>
      </c>
      <c r="AA26" s="196">
        <v>507</v>
      </c>
      <c r="AB26" s="26">
        <f t="shared" si="12"/>
        <v>84.07960199004975</v>
      </c>
      <c r="AC26" s="25">
        <f t="shared" si="13"/>
        <v>-96</v>
      </c>
      <c r="AD26" s="220">
        <v>1831</v>
      </c>
      <c r="AE26" s="205">
        <v>555</v>
      </c>
      <c r="AF26" s="26">
        <f t="shared" si="14"/>
        <v>30.311305297651558</v>
      </c>
      <c r="AG26" s="25">
        <f t="shared" si="15"/>
        <v>-1276</v>
      </c>
      <c r="AH26" s="195">
        <v>70</v>
      </c>
      <c r="AI26" s="195">
        <v>95</v>
      </c>
      <c r="AJ26" s="27">
        <f t="shared" si="16"/>
        <v>135.71428571428572</v>
      </c>
      <c r="AK26" s="25">
        <f t="shared" si="17"/>
        <v>25</v>
      </c>
      <c r="AL26" s="202">
        <v>93</v>
      </c>
      <c r="AM26" s="201">
        <v>93</v>
      </c>
      <c r="AN26" s="33">
        <f t="shared" si="30"/>
        <v>100</v>
      </c>
      <c r="AO26" s="32">
        <f t="shared" si="18"/>
        <v>0</v>
      </c>
      <c r="AP26" s="38">
        <v>254</v>
      </c>
      <c r="AQ26" s="35">
        <v>208</v>
      </c>
      <c r="AR26" s="27">
        <f t="shared" si="19"/>
        <v>81.9</v>
      </c>
      <c r="AS26" s="25">
        <f t="shared" si="20"/>
        <v>-46</v>
      </c>
      <c r="AT26" s="35">
        <v>297</v>
      </c>
      <c r="AU26" s="35">
        <v>241</v>
      </c>
      <c r="AV26" s="27">
        <f t="shared" si="21"/>
        <v>81.14478114478115</v>
      </c>
      <c r="AW26" s="25">
        <f t="shared" si="22"/>
        <v>-56</v>
      </c>
      <c r="AX26" s="196">
        <v>261</v>
      </c>
      <c r="AY26" s="196">
        <v>219</v>
      </c>
      <c r="AZ26" s="27">
        <f t="shared" si="23"/>
        <v>83.9080459770115</v>
      </c>
      <c r="BA26" s="25">
        <f t="shared" si="24"/>
        <v>-42</v>
      </c>
      <c r="BB26" s="39">
        <v>2732.8185328185327</v>
      </c>
      <c r="BC26" s="35">
        <v>2946.305418719212</v>
      </c>
      <c r="BD26" s="25">
        <f t="shared" si="25"/>
        <v>213.48688590067923</v>
      </c>
      <c r="BE26" s="242">
        <v>21</v>
      </c>
      <c r="BF26" s="242">
        <v>9</v>
      </c>
      <c r="BG26" s="27">
        <f t="shared" si="26"/>
        <v>42.9</v>
      </c>
      <c r="BH26" s="25">
        <f t="shared" si="27"/>
        <v>-12</v>
      </c>
      <c r="BI26" s="211">
        <v>91</v>
      </c>
      <c r="BJ26" s="199">
        <v>64</v>
      </c>
      <c r="BK26" s="27">
        <f t="shared" si="28"/>
        <v>70.3</v>
      </c>
      <c r="BL26" s="218">
        <f t="shared" si="29"/>
        <v>-27</v>
      </c>
      <c r="BM26" s="34"/>
      <c r="BN26" s="14"/>
      <c r="BO26" s="14"/>
    </row>
    <row r="27" spans="1:67" s="19" customFormat="1" ht="21.75" customHeight="1">
      <c r="A27" s="219" t="s">
        <v>145</v>
      </c>
      <c r="B27" s="35">
        <v>973</v>
      </c>
      <c r="C27" s="36">
        <v>819</v>
      </c>
      <c r="D27" s="26">
        <f t="shared" si="0"/>
        <v>84.17266187050359</v>
      </c>
      <c r="E27" s="25">
        <f t="shared" si="1"/>
        <v>-154</v>
      </c>
      <c r="F27" s="196">
        <v>440</v>
      </c>
      <c r="G27" s="196">
        <v>378</v>
      </c>
      <c r="H27" s="26">
        <f t="shared" si="2"/>
        <v>85.9090909090909</v>
      </c>
      <c r="I27" s="25">
        <f t="shared" si="3"/>
        <v>-62</v>
      </c>
      <c r="J27" s="35">
        <v>460</v>
      </c>
      <c r="K27" s="35">
        <v>415</v>
      </c>
      <c r="L27" s="26">
        <f t="shared" si="4"/>
        <v>90.21739130434783</v>
      </c>
      <c r="M27" s="25">
        <f t="shared" si="5"/>
        <v>-45</v>
      </c>
      <c r="N27" s="37">
        <v>38</v>
      </c>
      <c r="O27" s="35">
        <v>73</v>
      </c>
      <c r="P27" s="27">
        <f t="shared" si="6"/>
        <v>192.10526315789474</v>
      </c>
      <c r="Q27" s="28">
        <f t="shared" si="7"/>
        <v>35</v>
      </c>
      <c r="R27" s="198">
        <v>163</v>
      </c>
      <c r="S27" s="198">
        <v>120</v>
      </c>
      <c r="T27" s="27">
        <f t="shared" si="8"/>
        <v>73.61963190184049</v>
      </c>
      <c r="U27" s="25">
        <f t="shared" si="9"/>
        <v>-43</v>
      </c>
      <c r="V27" s="220">
        <v>1831</v>
      </c>
      <c r="W27" s="196">
        <v>4938</v>
      </c>
      <c r="X27" s="26">
        <f t="shared" si="10"/>
        <v>269.68869470234847</v>
      </c>
      <c r="Y27" s="25">
        <f t="shared" si="11"/>
        <v>3107</v>
      </c>
      <c r="Z27" s="196">
        <v>905</v>
      </c>
      <c r="AA27" s="196">
        <v>778</v>
      </c>
      <c r="AB27" s="26">
        <f t="shared" si="12"/>
        <v>85.96685082872928</v>
      </c>
      <c r="AC27" s="25">
        <f t="shared" si="13"/>
        <v>-127</v>
      </c>
      <c r="AD27" s="220">
        <v>690</v>
      </c>
      <c r="AE27" s="205">
        <v>2885</v>
      </c>
      <c r="AF27" s="26">
        <f t="shared" si="14"/>
        <v>418.11594202898556</v>
      </c>
      <c r="AG27" s="25">
        <f t="shared" si="15"/>
        <v>2195</v>
      </c>
      <c r="AH27" s="195">
        <v>135</v>
      </c>
      <c r="AI27" s="195">
        <v>151</v>
      </c>
      <c r="AJ27" s="27">
        <f t="shared" si="16"/>
        <v>111.85185185185185</v>
      </c>
      <c r="AK27" s="25">
        <f t="shared" si="17"/>
        <v>16</v>
      </c>
      <c r="AL27" s="202">
        <v>82</v>
      </c>
      <c r="AM27" s="201">
        <v>75</v>
      </c>
      <c r="AN27" s="33">
        <f t="shared" si="30"/>
        <v>91.5</v>
      </c>
      <c r="AO27" s="32">
        <f t="shared" si="18"/>
        <v>-7</v>
      </c>
      <c r="AP27" s="38">
        <v>477</v>
      </c>
      <c r="AQ27" s="35">
        <v>413</v>
      </c>
      <c r="AR27" s="27">
        <f t="shared" si="19"/>
        <v>86.6</v>
      </c>
      <c r="AS27" s="25">
        <f t="shared" si="20"/>
        <v>-64</v>
      </c>
      <c r="AT27" s="35">
        <v>320</v>
      </c>
      <c r="AU27" s="35">
        <v>272</v>
      </c>
      <c r="AV27" s="27">
        <f t="shared" si="21"/>
        <v>85</v>
      </c>
      <c r="AW27" s="25">
        <f t="shared" si="22"/>
        <v>-48</v>
      </c>
      <c r="AX27" s="196">
        <v>287</v>
      </c>
      <c r="AY27" s="196">
        <v>229</v>
      </c>
      <c r="AZ27" s="27">
        <f t="shared" si="23"/>
        <v>79.79094076655052</v>
      </c>
      <c r="BA27" s="25">
        <f t="shared" si="24"/>
        <v>-58</v>
      </c>
      <c r="BB27" s="39">
        <v>1928.76254180602</v>
      </c>
      <c r="BC27" s="35">
        <v>2334.7457627118642</v>
      </c>
      <c r="BD27" s="25">
        <f t="shared" si="25"/>
        <v>405.9832209058443</v>
      </c>
      <c r="BE27" s="242">
        <v>3</v>
      </c>
      <c r="BF27" s="242">
        <v>2</v>
      </c>
      <c r="BG27" s="27">
        <f t="shared" si="26"/>
        <v>66.7</v>
      </c>
      <c r="BH27" s="25">
        <f t="shared" si="27"/>
        <v>-1</v>
      </c>
      <c r="BI27" s="211">
        <v>42</v>
      </c>
      <c r="BJ27" s="199">
        <v>15</v>
      </c>
      <c r="BK27" s="27">
        <f t="shared" si="28"/>
        <v>35.7</v>
      </c>
      <c r="BL27" s="218">
        <f t="shared" si="29"/>
        <v>-27</v>
      </c>
      <c r="BM27" s="34"/>
      <c r="BN27" s="14"/>
      <c r="BO27" s="14"/>
    </row>
    <row r="28" spans="1:67" s="19" customFormat="1" ht="21.75" customHeight="1">
      <c r="A28" s="219" t="s">
        <v>152</v>
      </c>
      <c r="B28" s="35">
        <v>1865</v>
      </c>
      <c r="C28" s="36">
        <v>1894</v>
      </c>
      <c r="D28" s="26">
        <f t="shared" si="0"/>
        <v>101.55495978552278</v>
      </c>
      <c r="E28" s="25">
        <f t="shared" si="1"/>
        <v>29</v>
      </c>
      <c r="F28" s="196">
        <v>1011</v>
      </c>
      <c r="G28" s="196">
        <v>1189</v>
      </c>
      <c r="H28" s="26">
        <f t="shared" si="2"/>
        <v>117.60633036597427</v>
      </c>
      <c r="I28" s="25">
        <f t="shared" si="3"/>
        <v>178</v>
      </c>
      <c r="J28" s="35">
        <v>1014</v>
      </c>
      <c r="K28" s="35">
        <v>1140</v>
      </c>
      <c r="L28" s="26">
        <f t="shared" si="4"/>
        <v>112.42603550295857</v>
      </c>
      <c r="M28" s="25">
        <f t="shared" si="5"/>
        <v>126</v>
      </c>
      <c r="N28" s="37">
        <v>94</v>
      </c>
      <c r="O28" s="35">
        <v>320</v>
      </c>
      <c r="P28" s="27">
        <f t="shared" si="6"/>
        <v>340.4255319148936</v>
      </c>
      <c r="Q28" s="28">
        <f t="shared" si="7"/>
        <v>226</v>
      </c>
      <c r="R28" s="198">
        <v>376</v>
      </c>
      <c r="S28" s="198">
        <v>381</v>
      </c>
      <c r="T28" s="27">
        <f t="shared" si="8"/>
        <v>101.32978723404256</v>
      </c>
      <c r="U28" s="25">
        <f t="shared" si="9"/>
        <v>5</v>
      </c>
      <c r="V28" s="220">
        <v>3808</v>
      </c>
      <c r="W28" s="196">
        <v>4170</v>
      </c>
      <c r="X28" s="26">
        <f t="shared" si="10"/>
        <v>109.50630252100841</v>
      </c>
      <c r="Y28" s="25">
        <f t="shared" si="11"/>
        <v>362</v>
      </c>
      <c r="Z28" s="196">
        <v>1806</v>
      </c>
      <c r="AA28" s="196">
        <v>1854</v>
      </c>
      <c r="AB28" s="26">
        <f t="shared" si="12"/>
        <v>102.65780730897009</v>
      </c>
      <c r="AC28" s="25">
        <f t="shared" si="13"/>
        <v>48</v>
      </c>
      <c r="AD28" s="220">
        <v>1327</v>
      </c>
      <c r="AE28" s="205">
        <v>1611</v>
      </c>
      <c r="AF28" s="26">
        <f t="shared" si="14"/>
        <v>121.4016578749058</v>
      </c>
      <c r="AG28" s="25">
        <f t="shared" si="15"/>
        <v>284</v>
      </c>
      <c r="AH28" s="195">
        <v>416</v>
      </c>
      <c r="AI28" s="195">
        <v>382</v>
      </c>
      <c r="AJ28" s="27">
        <f t="shared" si="16"/>
        <v>91.82692307692307</v>
      </c>
      <c r="AK28" s="25">
        <f t="shared" si="17"/>
        <v>-34</v>
      </c>
      <c r="AL28" s="202">
        <v>372</v>
      </c>
      <c r="AM28" s="201">
        <v>406</v>
      </c>
      <c r="AN28" s="33">
        <f t="shared" si="30"/>
        <v>109.1</v>
      </c>
      <c r="AO28" s="32">
        <f t="shared" si="18"/>
        <v>34</v>
      </c>
      <c r="AP28" s="38">
        <v>1543</v>
      </c>
      <c r="AQ28" s="35">
        <v>1838</v>
      </c>
      <c r="AR28" s="27">
        <f t="shared" si="19"/>
        <v>119.1</v>
      </c>
      <c r="AS28" s="25">
        <f t="shared" si="20"/>
        <v>295</v>
      </c>
      <c r="AT28" s="35">
        <v>514</v>
      </c>
      <c r="AU28" s="35">
        <v>743</v>
      </c>
      <c r="AV28" s="27">
        <f t="shared" si="21"/>
        <v>144.55252918287937</v>
      </c>
      <c r="AW28" s="25">
        <f t="shared" si="22"/>
        <v>229</v>
      </c>
      <c r="AX28" s="196">
        <v>448</v>
      </c>
      <c r="AY28" s="196">
        <v>625</v>
      </c>
      <c r="AZ28" s="27">
        <f t="shared" si="23"/>
        <v>139.50892857142858</v>
      </c>
      <c r="BA28" s="25">
        <f t="shared" si="24"/>
        <v>177</v>
      </c>
      <c r="BB28" s="39">
        <v>2178.876404494382</v>
      </c>
      <c r="BC28" s="35">
        <v>2391.068580542265</v>
      </c>
      <c r="BD28" s="25">
        <f t="shared" si="25"/>
        <v>212.1921760478831</v>
      </c>
      <c r="BE28" s="242">
        <v>167</v>
      </c>
      <c r="BF28" s="242">
        <v>251</v>
      </c>
      <c r="BG28" s="27">
        <f t="shared" si="26"/>
        <v>150.3</v>
      </c>
      <c r="BH28" s="25">
        <f t="shared" si="27"/>
        <v>84</v>
      </c>
      <c r="BI28" s="211">
        <v>81</v>
      </c>
      <c r="BJ28" s="199">
        <v>24</v>
      </c>
      <c r="BK28" s="27">
        <f t="shared" si="28"/>
        <v>29.6</v>
      </c>
      <c r="BL28" s="218">
        <f t="shared" si="29"/>
        <v>-57</v>
      </c>
      <c r="BM28" s="34"/>
      <c r="BN28" s="14"/>
      <c r="BO28" s="14"/>
    </row>
    <row r="29" spans="1:67" s="19" customFormat="1" ht="21.75" customHeight="1">
      <c r="A29" s="219" t="s">
        <v>146</v>
      </c>
      <c r="B29" s="35">
        <v>575</v>
      </c>
      <c r="C29" s="36">
        <v>442</v>
      </c>
      <c r="D29" s="26">
        <f t="shared" si="0"/>
        <v>76.8695652173913</v>
      </c>
      <c r="E29" s="25">
        <f t="shared" si="1"/>
        <v>-133</v>
      </c>
      <c r="F29" s="196">
        <v>291</v>
      </c>
      <c r="G29" s="196">
        <v>207</v>
      </c>
      <c r="H29" s="26">
        <f t="shared" si="2"/>
        <v>71.1340206185567</v>
      </c>
      <c r="I29" s="25">
        <f t="shared" si="3"/>
        <v>-84</v>
      </c>
      <c r="J29" s="35">
        <v>177</v>
      </c>
      <c r="K29" s="35">
        <v>145</v>
      </c>
      <c r="L29" s="26">
        <f t="shared" si="4"/>
        <v>81.92090395480226</v>
      </c>
      <c r="M29" s="25">
        <f t="shared" si="5"/>
        <v>-32</v>
      </c>
      <c r="N29" s="37">
        <v>12</v>
      </c>
      <c r="O29" s="35">
        <v>15</v>
      </c>
      <c r="P29" s="27">
        <f t="shared" si="6"/>
        <v>125</v>
      </c>
      <c r="Q29" s="28">
        <f t="shared" si="7"/>
        <v>3</v>
      </c>
      <c r="R29" s="198">
        <v>57</v>
      </c>
      <c r="S29" s="198">
        <v>61</v>
      </c>
      <c r="T29" s="27">
        <f t="shared" si="8"/>
        <v>107.01754385964912</v>
      </c>
      <c r="U29" s="25">
        <f t="shared" si="9"/>
        <v>4</v>
      </c>
      <c r="V29" s="220">
        <v>803</v>
      </c>
      <c r="W29" s="196">
        <v>948</v>
      </c>
      <c r="X29" s="26">
        <f t="shared" si="10"/>
        <v>118.05728518057286</v>
      </c>
      <c r="Y29" s="25">
        <f t="shared" si="11"/>
        <v>145</v>
      </c>
      <c r="Z29" s="196">
        <v>513</v>
      </c>
      <c r="AA29" s="196">
        <v>405</v>
      </c>
      <c r="AB29" s="26">
        <f t="shared" si="12"/>
        <v>78.94736842105263</v>
      </c>
      <c r="AC29" s="25">
        <f t="shared" si="13"/>
        <v>-108</v>
      </c>
      <c r="AD29" s="220">
        <v>264</v>
      </c>
      <c r="AE29" s="205">
        <v>433</v>
      </c>
      <c r="AF29" s="26">
        <f t="shared" si="14"/>
        <v>164.0151515151515</v>
      </c>
      <c r="AG29" s="25">
        <f t="shared" si="15"/>
        <v>169</v>
      </c>
      <c r="AH29" s="195">
        <v>124</v>
      </c>
      <c r="AI29" s="195">
        <v>117</v>
      </c>
      <c r="AJ29" s="27">
        <f t="shared" si="16"/>
        <v>94.35483870967742</v>
      </c>
      <c r="AK29" s="25">
        <f t="shared" si="17"/>
        <v>-7</v>
      </c>
      <c r="AL29" s="202">
        <v>80</v>
      </c>
      <c r="AM29" s="201">
        <v>87</v>
      </c>
      <c r="AN29" s="33">
        <f t="shared" si="30"/>
        <v>108.8</v>
      </c>
      <c r="AO29" s="32">
        <f t="shared" si="18"/>
        <v>7</v>
      </c>
      <c r="AP29" s="38">
        <v>231</v>
      </c>
      <c r="AQ29" s="35">
        <v>243</v>
      </c>
      <c r="AR29" s="27">
        <f t="shared" si="19"/>
        <v>105.2</v>
      </c>
      <c r="AS29" s="25">
        <f t="shared" si="20"/>
        <v>12</v>
      </c>
      <c r="AT29" s="35">
        <v>218</v>
      </c>
      <c r="AU29" s="35">
        <v>172</v>
      </c>
      <c r="AV29" s="27">
        <f t="shared" si="21"/>
        <v>78.89908256880734</v>
      </c>
      <c r="AW29" s="25">
        <f t="shared" si="22"/>
        <v>-46</v>
      </c>
      <c r="AX29" s="196">
        <v>186</v>
      </c>
      <c r="AY29" s="196">
        <v>139</v>
      </c>
      <c r="AZ29" s="27">
        <f t="shared" si="23"/>
        <v>74.73118279569893</v>
      </c>
      <c r="BA29" s="25">
        <f t="shared" si="24"/>
        <v>-47</v>
      </c>
      <c r="BB29" s="39">
        <v>2048.69109947644</v>
      </c>
      <c r="BC29" s="35">
        <v>2694.244604316547</v>
      </c>
      <c r="BD29" s="25">
        <f t="shared" si="25"/>
        <v>645.553504840107</v>
      </c>
      <c r="BE29" s="242">
        <v>7</v>
      </c>
      <c r="BF29" s="242">
        <v>34</v>
      </c>
      <c r="BG29" s="27">
        <f t="shared" si="26"/>
        <v>485.7</v>
      </c>
      <c r="BH29" s="25">
        <f t="shared" si="27"/>
        <v>27</v>
      </c>
      <c r="BI29" s="211">
        <v>35</v>
      </c>
      <c r="BJ29" s="199">
        <v>20</v>
      </c>
      <c r="BK29" s="27">
        <f t="shared" si="28"/>
        <v>57.1</v>
      </c>
      <c r="BL29" s="218">
        <f t="shared" si="29"/>
        <v>-15</v>
      </c>
      <c r="BM29" s="34"/>
      <c r="BN29" s="14"/>
      <c r="BO29" s="14"/>
    </row>
    <row r="30" spans="1:67" s="19" customFormat="1" ht="21.75" customHeight="1">
      <c r="A30" s="219" t="s">
        <v>153</v>
      </c>
      <c r="B30" s="35">
        <v>2535</v>
      </c>
      <c r="C30" s="36">
        <v>2171</v>
      </c>
      <c r="D30" s="26">
        <f t="shared" si="0"/>
        <v>85.64102564102564</v>
      </c>
      <c r="E30" s="25">
        <f t="shared" si="1"/>
        <v>-364</v>
      </c>
      <c r="F30" s="196">
        <v>1207</v>
      </c>
      <c r="G30" s="196">
        <v>1158</v>
      </c>
      <c r="H30" s="26">
        <f t="shared" si="2"/>
        <v>95.94034797017399</v>
      </c>
      <c r="I30" s="25">
        <f t="shared" si="3"/>
        <v>-49</v>
      </c>
      <c r="J30" s="35">
        <v>1416</v>
      </c>
      <c r="K30" s="35">
        <v>1960</v>
      </c>
      <c r="L30" s="26">
        <f t="shared" si="4"/>
        <v>138.4180790960452</v>
      </c>
      <c r="M30" s="25">
        <f t="shared" si="5"/>
        <v>544</v>
      </c>
      <c r="N30" s="37">
        <v>827</v>
      </c>
      <c r="O30" s="35">
        <v>1500</v>
      </c>
      <c r="P30" s="27">
        <f t="shared" si="6"/>
        <v>181.37847642079808</v>
      </c>
      <c r="Q30" s="28">
        <f t="shared" si="7"/>
        <v>673</v>
      </c>
      <c r="R30" s="198">
        <v>393</v>
      </c>
      <c r="S30" s="198">
        <v>165</v>
      </c>
      <c r="T30" s="27">
        <f t="shared" si="8"/>
        <v>41.98473282442748</v>
      </c>
      <c r="U30" s="25">
        <f t="shared" si="9"/>
        <v>-228</v>
      </c>
      <c r="V30" s="220">
        <v>6084</v>
      </c>
      <c r="W30" s="196">
        <v>7757</v>
      </c>
      <c r="X30" s="26">
        <f t="shared" si="10"/>
        <v>127.49835634451019</v>
      </c>
      <c r="Y30" s="25">
        <f t="shared" si="11"/>
        <v>1673</v>
      </c>
      <c r="Z30" s="196">
        <v>2430</v>
      </c>
      <c r="AA30" s="196">
        <v>2075</v>
      </c>
      <c r="AB30" s="26">
        <f t="shared" si="12"/>
        <v>85.39094650205762</v>
      </c>
      <c r="AC30" s="25">
        <f t="shared" si="13"/>
        <v>-355</v>
      </c>
      <c r="AD30" s="220">
        <v>2630</v>
      </c>
      <c r="AE30" s="205">
        <v>4647</v>
      </c>
      <c r="AF30" s="26">
        <f t="shared" si="14"/>
        <v>176.6920152091255</v>
      </c>
      <c r="AG30" s="25">
        <f t="shared" si="15"/>
        <v>2017</v>
      </c>
      <c r="AH30" s="195">
        <v>166</v>
      </c>
      <c r="AI30" s="195">
        <v>129</v>
      </c>
      <c r="AJ30" s="27">
        <f t="shared" si="16"/>
        <v>77.71084337349397</v>
      </c>
      <c r="AK30" s="25">
        <f t="shared" si="17"/>
        <v>-37</v>
      </c>
      <c r="AL30" s="202">
        <v>526</v>
      </c>
      <c r="AM30" s="201">
        <v>728</v>
      </c>
      <c r="AN30" s="33">
        <f t="shared" si="30"/>
        <v>138.4</v>
      </c>
      <c r="AO30" s="32">
        <f t="shared" si="18"/>
        <v>202</v>
      </c>
      <c r="AP30" s="38">
        <v>1694</v>
      </c>
      <c r="AQ30" s="35">
        <v>2272</v>
      </c>
      <c r="AR30" s="27">
        <f t="shared" si="19"/>
        <v>134.1</v>
      </c>
      <c r="AS30" s="25">
        <f t="shared" si="20"/>
        <v>578</v>
      </c>
      <c r="AT30" s="35">
        <v>1076</v>
      </c>
      <c r="AU30" s="35">
        <v>999</v>
      </c>
      <c r="AV30" s="27">
        <f t="shared" si="21"/>
        <v>92.84386617100373</v>
      </c>
      <c r="AW30" s="25">
        <f t="shared" si="22"/>
        <v>-77</v>
      </c>
      <c r="AX30" s="196">
        <v>914</v>
      </c>
      <c r="AY30" s="196">
        <v>855</v>
      </c>
      <c r="AZ30" s="27">
        <f t="shared" si="23"/>
        <v>93.54485776805251</v>
      </c>
      <c r="BA30" s="25">
        <f t="shared" si="24"/>
        <v>-59</v>
      </c>
      <c r="BB30" s="39">
        <v>1670.9342560553632</v>
      </c>
      <c r="BC30" s="35">
        <v>2221.7075386012716</v>
      </c>
      <c r="BD30" s="25">
        <f t="shared" si="25"/>
        <v>550.7732825459084</v>
      </c>
      <c r="BE30" s="242">
        <v>203</v>
      </c>
      <c r="BF30" s="242">
        <v>211</v>
      </c>
      <c r="BG30" s="27" t="s">
        <v>35</v>
      </c>
      <c r="BH30" s="25">
        <f t="shared" si="27"/>
        <v>8</v>
      </c>
      <c r="BI30" s="211">
        <v>354</v>
      </c>
      <c r="BJ30" s="199">
        <v>140</v>
      </c>
      <c r="BK30" s="27">
        <f t="shared" si="28"/>
        <v>39.5</v>
      </c>
      <c r="BL30" s="218">
        <f t="shared" si="29"/>
        <v>-214</v>
      </c>
      <c r="BM30" s="34"/>
      <c r="BN30" s="14"/>
      <c r="BO30" s="14"/>
    </row>
    <row r="31" spans="1:67" s="41" customFormat="1" ht="21.75" customHeight="1">
      <c r="A31" s="219" t="s">
        <v>147</v>
      </c>
      <c r="B31" s="35">
        <v>1105</v>
      </c>
      <c r="C31" s="36">
        <v>908</v>
      </c>
      <c r="D31" s="26">
        <f t="shared" si="0"/>
        <v>82.17194570135746</v>
      </c>
      <c r="E31" s="25">
        <f t="shared" si="1"/>
        <v>-197</v>
      </c>
      <c r="F31" s="196">
        <v>489</v>
      </c>
      <c r="G31" s="196">
        <v>431</v>
      </c>
      <c r="H31" s="26">
        <f t="shared" si="2"/>
        <v>88.13905930470347</v>
      </c>
      <c r="I31" s="25">
        <f t="shared" si="3"/>
        <v>-58</v>
      </c>
      <c r="J31" s="35">
        <v>357</v>
      </c>
      <c r="K31" s="35">
        <v>348</v>
      </c>
      <c r="L31" s="26">
        <f t="shared" si="4"/>
        <v>97.47899159663865</v>
      </c>
      <c r="M31" s="25">
        <f t="shared" si="5"/>
        <v>-9</v>
      </c>
      <c r="N31" s="37">
        <v>152</v>
      </c>
      <c r="O31" s="35">
        <v>186</v>
      </c>
      <c r="P31" s="27">
        <f t="shared" si="6"/>
        <v>122.36842105263158</v>
      </c>
      <c r="Q31" s="28">
        <f t="shared" si="7"/>
        <v>34</v>
      </c>
      <c r="R31" s="198">
        <v>56</v>
      </c>
      <c r="S31" s="198">
        <v>32</v>
      </c>
      <c r="T31" s="27">
        <f t="shared" si="8"/>
        <v>57.14285714285714</v>
      </c>
      <c r="U31" s="25">
        <f t="shared" si="9"/>
        <v>-24</v>
      </c>
      <c r="V31" s="220">
        <v>2347</v>
      </c>
      <c r="W31" s="196">
        <v>1971</v>
      </c>
      <c r="X31" s="26">
        <f t="shared" si="10"/>
        <v>83.97954835960802</v>
      </c>
      <c r="Y31" s="25">
        <f t="shared" si="11"/>
        <v>-376</v>
      </c>
      <c r="Z31" s="196">
        <v>1054</v>
      </c>
      <c r="AA31" s="196">
        <v>869</v>
      </c>
      <c r="AB31" s="26">
        <f t="shared" si="12"/>
        <v>82.44781783681215</v>
      </c>
      <c r="AC31" s="25">
        <f t="shared" si="13"/>
        <v>-185</v>
      </c>
      <c r="AD31" s="220">
        <v>867</v>
      </c>
      <c r="AE31" s="205">
        <v>722</v>
      </c>
      <c r="AF31" s="26">
        <f t="shared" si="14"/>
        <v>83.27566320645904</v>
      </c>
      <c r="AG31" s="25">
        <f t="shared" si="15"/>
        <v>-145</v>
      </c>
      <c r="AH31" s="195">
        <v>39</v>
      </c>
      <c r="AI31" s="195">
        <v>22</v>
      </c>
      <c r="AJ31" s="27">
        <f t="shared" si="16"/>
        <v>56.41025641025641</v>
      </c>
      <c r="AK31" s="25">
        <f t="shared" si="17"/>
        <v>-17</v>
      </c>
      <c r="AL31" s="202">
        <v>107</v>
      </c>
      <c r="AM31" s="201">
        <v>78</v>
      </c>
      <c r="AN31" s="33">
        <f t="shared" si="30"/>
        <v>72.9</v>
      </c>
      <c r="AO31" s="32">
        <f t="shared" si="18"/>
        <v>-29</v>
      </c>
      <c r="AP31" s="38">
        <v>363</v>
      </c>
      <c r="AQ31" s="35">
        <v>376</v>
      </c>
      <c r="AR31" s="27">
        <f t="shared" si="19"/>
        <v>103.6</v>
      </c>
      <c r="AS31" s="25">
        <f t="shared" si="20"/>
        <v>13</v>
      </c>
      <c r="AT31" s="35">
        <v>482</v>
      </c>
      <c r="AU31" s="35">
        <v>446</v>
      </c>
      <c r="AV31" s="27">
        <f t="shared" si="21"/>
        <v>92.5311203319502</v>
      </c>
      <c r="AW31" s="25">
        <f t="shared" si="22"/>
        <v>-36</v>
      </c>
      <c r="AX31" s="196">
        <v>381</v>
      </c>
      <c r="AY31" s="196">
        <v>316</v>
      </c>
      <c r="AZ31" s="27">
        <f t="shared" si="23"/>
        <v>82.93963254593176</v>
      </c>
      <c r="BA31" s="25">
        <f t="shared" si="24"/>
        <v>-65</v>
      </c>
      <c r="BB31" s="39">
        <v>1676.7175572519084</v>
      </c>
      <c r="BC31" s="35">
        <v>2220.2572347266882</v>
      </c>
      <c r="BD31" s="25">
        <f t="shared" si="25"/>
        <v>543.5396774747799</v>
      </c>
      <c r="BE31" s="242">
        <v>36</v>
      </c>
      <c r="BF31" s="242">
        <v>48</v>
      </c>
      <c r="BG31" s="27">
        <f t="shared" si="26"/>
        <v>133.3</v>
      </c>
      <c r="BH31" s="25">
        <f t="shared" si="27"/>
        <v>12</v>
      </c>
      <c r="BI31" s="211">
        <v>47</v>
      </c>
      <c r="BJ31" s="199">
        <v>50</v>
      </c>
      <c r="BK31" s="27">
        <f t="shared" si="28"/>
        <v>106.4</v>
      </c>
      <c r="BL31" s="218">
        <f t="shared" si="29"/>
        <v>3</v>
      </c>
      <c r="BM31" s="34"/>
      <c r="BN31" s="14"/>
      <c r="BO31" s="14"/>
    </row>
    <row r="32" spans="1:67" s="19" customFormat="1" ht="21.75" customHeight="1" thickBot="1">
      <c r="A32" s="221" t="s">
        <v>148</v>
      </c>
      <c r="B32" s="222">
        <v>2095</v>
      </c>
      <c r="C32" s="223">
        <v>1858</v>
      </c>
      <c r="D32" s="224">
        <f t="shared" si="0"/>
        <v>88.68735083532219</v>
      </c>
      <c r="E32" s="225">
        <f t="shared" si="1"/>
        <v>-237</v>
      </c>
      <c r="F32" s="226">
        <v>1147</v>
      </c>
      <c r="G32" s="226">
        <v>1085</v>
      </c>
      <c r="H32" s="224">
        <f t="shared" si="2"/>
        <v>94.5945945945946</v>
      </c>
      <c r="I32" s="225">
        <f t="shared" si="3"/>
        <v>-62</v>
      </c>
      <c r="J32" s="222">
        <v>1573</v>
      </c>
      <c r="K32" s="222">
        <v>1891</v>
      </c>
      <c r="L32" s="224">
        <f t="shared" si="4"/>
        <v>120.21614748887477</v>
      </c>
      <c r="M32" s="225">
        <f t="shared" si="5"/>
        <v>318</v>
      </c>
      <c r="N32" s="227">
        <v>929</v>
      </c>
      <c r="O32" s="222">
        <v>1402</v>
      </c>
      <c r="P32" s="228">
        <f t="shared" si="6"/>
        <v>150.91496232508072</v>
      </c>
      <c r="Q32" s="229">
        <f t="shared" si="7"/>
        <v>473</v>
      </c>
      <c r="R32" s="230">
        <v>401</v>
      </c>
      <c r="S32" s="230">
        <v>244</v>
      </c>
      <c r="T32" s="228">
        <f t="shared" si="8"/>
        <v>60.84788029925187</v>
      </c>
      <c r="U32" s="225">
        <f t="shared" si="9"/>
        <v>-157</v>
      </c>
      <c r="V32" s="231">
        <v>10386</v>
      </c>
      <c r="W32" s="226">
        <v>9747</v>
      </c>
      <c r="X32" s="224">
        <f t="shared" si="10"/>
        <v>93.8474870017331</v>
      </c>
      <c r="Y32" s="225">
        <f t="shared" si="11"/>
        <v>-639</v>
      </c>
      <c r="Z32" s="226">
        <v>1956</v>
      </c>
      <c r="AA32" s="226">
        <v>1813</v>
      </c>
      <c r="AB32" s="224">
        <f t="shared" si="12"/>
        <v>92.68916155419224</v>
      </c>
      <c r="AC32" s="225">
        <f t="shared" si="13"/>
        <v>-143</v>
      </c>
      <c r="AD32" s="231">
        <v>6000</v>
      </c>
      <c r="AE32" s="232">
        <v>4654</v>
      </c>
      <c r="AF32" s="224">
        <f t="shared" si="14"/>
        <v>77.56666666666666</v>
      </c>
      <c r="AG32" s="225">
        <f t="shared" si="15"/>
        <v>-1346</v>
      </c>
      <c r="AH32" s="230">
        <v>116</v>
      </c>
      <c r="AI32" s="230">
        <v>177</v>
      </c>
      <c r="AJ32" s="228">
        <f t="shared" si="16"/>
        <v>152.58620689655174</v>
      </c>
      <c r="AK32" s="225">
        <f t="shared" si="17"/>
        <v>61</v>
      </c>
      <c r="AL32" s="233">
        <v>843</v>
      </c>
      <c r="AM32" s="234">
        <v>928</v>
      </c>
      <c r="AN32" s="235">
        <f t="shared" si="30"/>
        <v>110.1</v>
      </c>
      <c r="AO32" s="236">
        <f t="shared" si="18"/>
        <v>85</v>
      </c>
      <c r="AP32" s="237">
        <v>4304</v>
      </c>
      <c r="AQ32" s="222">
        <v>5658</v>
      </c>
      <c r="AR32" s="228">
        <f t="shared" si="19"/>
        <v>131.5</v>
      </c>
      <c r="AS32" s="225">
        <f t="shared" si="20"/>
        <v>1354</v>
      </c>
      <c r="AT32" s="222">
        <v>808</v>
      </c>
      <c r="AU32" s="222">
        <v>838</v>
      </c>
      <c r="AV32" s="228">
        <f t="shared" si="21"/>
        <v>103.71287128712872</v>
      </c>
      <c r="AW32" s="225">
        <f t="shared" si="22"/>
        <v>30</v>
      </c>
      <c r="AX32" s="226">
        <v>673</v>
      </c>
      <c r="AY32" s="226">
        <v>690</v>
      </c>
      <c r="AZ32" s="228">
        <f t="shared" si="23"/>
        <v>102.5260029717682</v>
      </c>
      <c r="BA32" s="225">
        <f t="shared" si="24"/>
        <v>17</v>
      </c>
      <c r="BB32" s="238">
        <v>2990</v>
      </c>
      <c r="BC32" s="222">
        <v>3561.5571776155716</v>
      </c>
      <c r="BD32" s="225">
        <f t="shared" si="25"/>
        <v>571.5571776155716</v>
      </c>
      <c r="BE32" s="242">
        <v>845</v>
      </c>
      <c r="BF32" s="242">
        <v>1116</v>
      </c>
      <c r="BG32" s="228">
        <f t="shared" si="26"/>
        <v>132.1</v>
      </c>
      <c r="BH32" s="225">
        <f t="shared" si="27"/>
        <v>271</v>
      </c>
      <c r="BI32" s="239">
        <v>191</v>
      </c>
      <c r="BJ32" s="240">
        <v>76</v>
      </c>
      <c r="BK32" s="228">
        <f t="shared" si="28"/>
        <v>39.8</v>
      </c>
      <c r="BL32" s="241">
        <f t="shared" si="29"/>
        <v>-115</v>
      </c>
      <c r="BM32" s="34"/>
      <c r="BN32" s="14"/>
      <c r="BO32" s="14"/>
    </row>
    <row r="33" spans="5:64" s="42" customFormat="1" ht="15.75"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AP33" s="44"/>
      <c r="AQ33" s="44"/>
      <c r="AR33" s="44"/>
      <c r="AS33" s="45"/>
      <c r="BA33" s="46"/>
      <c r="BB33" s="46"/>
      <c r="BC33" s="46"/>
      <c r="BK33" s="34"/>
      <c r="BL33" s="34"/>
    </row>
    <row r="34" spans="5:55" s="42" customFormat="1" ht="12.75"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AP34" s="44"/>
      <c r="AQ34" s="44"/>
      <c r="AR34" s="44"/>
      <c r="AS34" s="45"/>
      <c r="BA34" s="46"/>
      <c r="BB34" s="46"/>
      <c r="BC34" s="46"/>
    </row>
    <row r="35" spans="5:55" s="42" customFormat="1" ht="12.75"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AP35" s="44"/>
      <c r="AQ35" s="44"/>
      <c r="AR35" s="44"/>
      <c r="AS35" s="45"/>
      <c r="BA35" s="46"/>
      <c r="BB35" s="46"/>
      <c r="BC35" s="46"/>
    </row>
    <row r="36" spans="5:55" s="42" customFormat="1" ht="12.75"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AS36" s="46"/>
      <c r="BA36" s="46"/>
      <c r="BB36" s="46"/>
      <c r="BC36" s="46"/>
    </row>
    <row r="37" spans="5:55" s="42" customFormat="1" ht="12.75"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BA37" s="46"/>
      <c r="BB37" s="46"/>
      <c r="BC37" s="46"/>
    </row>
    <row r="38" spans="5:17" s="42" customFormat="1" ht="12.75"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5:17" s="42" customFormat="1" ht="12.75"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5:17" s="42" customFormat="1" ht="12.75"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</sheetData>
  <sheetProtection/>
  <mergeCells count="68">
    <mergeCell ref="BJ6:BJ7"/>
    <mergeCell ref="BK6:BL6"/>
    <mergeCell ref="BE5:BH5"/>
    <mergeCell ref="BE3:BL4"/>
    <mergeCell ref="BI5:BL5"/>
    <mergeCell ref="BI6:BI7"/>
    <mergeCell ref="BG6:BH6"/>
    <mergeCell ref="BC6:BC7"/>
    <mergeCell ref="BD6:BD7"/>
    <mergeCell ref="BE6:BE7"/>
    <mergeCell ref="BF6:BF7"/>
    <mergeCell ref="AY6:AY7"/>
    <mergeCell ref="AZ6:BA6"/>
    <mergeCell ref="BB6:BB7"/>
    <mergeCell ref="AR6:AS6"/>
    <mergeCell ref="AT6:AT7"/>
    <mergeCell ref="AU6:AU7"/>
    <mergeCell ref="AV6:AW6"/>
    <mergeCell ref="AX6:AX7"/>
    <mergeCell ref="AB6:AC6"/>
    <mergeCell ref="Z4:AC5"/>
    <mergeCell ref="AP6:AQ6"/>
    <mergeCell ref="V6:V7"/>
    <mergeCell ref="AH6:AH7"/>
    <mergeCell ref="AI6:AI7"/>
    <mergeCell ref="AJ6:AK6"/>
    <mergeCell ref="AL6:AL7"/>
    <mergeCell ref="AD6:AD7"/>
    <mergeCell ref="AE6:AE7"/>
    <mergeCell ref="P6:Q6"/>
    <mergeCell ref="AL3:AO5"/>
    <mergeCell ref="AP3:AS5"/>
    <mergeCell ref="AT3:AW5"/>
    <mergeCell ref="X6:Y6"/>
    <mergeCell ref="T6:U6"/>
    <mergeCell ref="V3:Y5"/>
    <mergeCell ref="W6:W7"/>
    <mergeCell ref="R6:R7"/>
    <mergeCell ref="S6:S7"/>
    <mergeCell ref="AX3:BA5"/>
    <mergeCell ref="BB3:BD5"/>
    <mergeCell ref="AF6:AG6"/>
    <mergeCell ref="AH3:AK5"/>
    <mergeCell ref="Z3:AG3"/>
    <mergeCell ref="AD4:AG5"/>
    <mergeCell ref="AM6:AM7"/>
    <mergeCell ref="AN6:AO6"/>
    <mergeCell ref="Z6:Z7"/>
    <mergeCell ref="AA6:AA7"/>
    <mergeCell ref="J6:J7"/>
    <mergeCell ref="L6:M6"/>
    <mergeCell ref="N6:N7"/>
    <mergeCell ref="O6:O7"/>
    <mergeCell ref="K6:K7"/>
    <mergeCell ref="B1:U1"/>
    <mergeCell ref="B2:U2"/>
    <mergeCell ref="R3:U5"/>
    <mergeCell ref="N3:Q5"/>
    <mergeCell ref="J3:M5"/>
    <mergeCell ref="F6:F7"/>
    <mergeCell ref="A3:A7"/>
    <mergeCell ref="B3:E5"/>
    <mergeCell ref="F3:I5"/>
    <mergeCell ref="B6:B7"/>
    <mergeCell ref="C6:C7"/>
    <mergeCell ref="D6:E6"/>
    <mergeCell ref="G6:G7"/>
    <mergeCell ref="H6:I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3" r:id="rId1"/>
  <colBreaks count="2" manualBreakCount="2">
    <brk id="21" max="31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ocz140</cp:lastModifiedBy>
  <cp:lastPrinted>2017-11-29T12:20:11Z</cp:lastPrinted>
  <dcterms:created xsi:type="dcterms:W3CDTF">2017-11-17T08:56:41Z</dcterms:created>
  <dcterms:modified xsi:type="dcterms:W3CDTF">2018-08-13T12:08:11Z</dcterms:modified>
  <cp:category/>
  <cp:version/>
  <cp:contentType/>
  <cp:contentStatus/>
</cp:coreProperties>
</file>