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12135" activeTab="5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 '!$A$1:$BI$32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<sst xmlns="http://schemas.openxmlformats.org/spreadsheetml/2006/main" count="269" uniqueCount="201">
  <si>
    <t>Показник</t>
  </si>
  <si>
    <t>зміна значення</t>
  </si>
  <si>
    <t>%</t>
  </si>
  <si>
    <t xml:space="preserve"> </t>
  </si>
  <si>
    <t xml:space="preserve"> 2017 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</si>
  <si>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</si>
  <si>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</si>
  <si>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</si>
  <si>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</si>
  <si>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</si>
  <si>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</si>
  <si>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</si>
  <si>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</si>
  <si>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</si>
  <si>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</si>
  <si>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</si>
  <si>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</si>
  <si>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</si>
  <si>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</si>
  <si>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</si>
  <si>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</si>
  <si>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</si>
  <si>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</si>
  <si>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</si>
  <si>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</si>
  <si>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</si>
  <si>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</si>
  <si>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</si>
  <si>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</si>
  <si>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</si>
  <si>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</si>
  <si>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у 2,3 р.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</si>
  <si>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</si>
  <si>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</si>
  <si>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</si>
  <si>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</si>
  <si>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</si>
  <si>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</si>
  <si>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</si>
  <si>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</si>
  <si>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</si>
  <si>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</si>
  <si>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</si>
  <si>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</si>
  <si>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</si>
  <si>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</si>
  <si>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</si>
  <si>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</si>
  <si>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</si>
  <si>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</si>
  <si>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</si>
  <si>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</si>
  <si>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</si>
  <si>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</si>
  <si>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</si>
  <si>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</si>
  <si>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</si>
  <si>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</si>
  <si>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</si>
  <si>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</si>
  <si>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</si>
  <si>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</si>
  <si>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</si>
  <si>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</si>
  <si>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</si>
  <si>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</si>
  <si>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</si>
  <si>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</si>
  <si>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</si>
  <si>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</si>
  <si>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</si>
  <si>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</si>
  <si>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</si>
  <si>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</si>
  <si>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</si>
  <si>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</si>
  <si>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</si>
  <si>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</si>
  <si>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</si>
  <si>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</si>
  <si>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</si>
  <si>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</si>
  <si>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</si>
  <si>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</si>
  <si>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</si>
  <si>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</si>
  <si>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</si>
  <si>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</si>
  <si>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</si>
  <si>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</si>
  <si>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</si>
  <si>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</si>
  <si>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</si>
  <si>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</si>
  <si>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</si>
  <si>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</si>
  <si>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</si>
  <si>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</si>
  <si>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Область</t>
  </si>
  <si>
    <t>Білогірський р-н</t>
  </si>
  <si>
    <t>Віньковецький р-н</t>
  </si>
  <si>
    <t>Волочиський р-н</t>
  </si>
  <si>
    <t>Городоцький р-н</t>
  </si>
  <si>
    <t>Деражнянський р-н</t>
  </si>
  <si>
    <t>Дунаєвецький р-н</t>
  </si>
  <si>
    <t>Ізяславський р-н</t>
  </si>
  <si>
    <t>Кам.Подільський р-н</t>
  </si>
  <si>
    <t>Красилівський р-н</t>
  </si>
  <si>
    <t>Летичівський р-н</t>
  </si>
  <si>
    <t>Новоушицький р-н</t>
  </si>
  <si>
    <t>Полонський р-н</t>
  </si>
  <si>
    <t>Славутський р-н,м.</t>
  </si>
  <si>
    <t xml:space="preserve">Старокостянтинівський р-н,м. </t>
  </si>
  <si>
    <t>Старосинявський р-н</t>
  </si>
  <si>
    <t>Теофіпольський р-н</t>
  </si>
  <si>
    <t>Хмельницький р-н</t>
  </si>
  <si>
    <t>Чемеровецький р-н</t>
  </si>
  <si>
    <t>Шепетівський р-н,м.</t>
  </si>
  <si>
    <t>Ярмолинецький р-н</t>
  </si>
  <si>
    <t>м.Кам.-Подільський</t>
  </si>
  <si>
    <t>м.Нетішин</t>
  </si>
  <si>
    <t>м.Хмельницький</t>
  </si>
  <si>
    <t>Діяльність обласної служби зайнятості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</si>
  <si>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</si>
  <si>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</si>
  <si>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</si>
  <si>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</si>
  <si>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</si>
  <si>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</si>
  <si>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</si>
  <si>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</si>
  <si>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</si>
  <si>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</si>
  <si>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</si>
  <si>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</si>
  <si>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Старосинявський</t>
  </si>
  <si>
    <t>Теофіпольський</t>
  </si>
  <si>
    <t>рц.Хмельницький</t>
  </si>
  <si>
    <t>Чемеровецький</t>
  </si>
  <si>
    <t>Ярмолинецький</t>
  </si>
  <si>
    <t>мц.Хмельницький</t>
  </si>
  <si>
    <t>Надання послуг Хмельницькою обласною службою зайнятості</t>
  </si>
  <si>
    <t>рц.Кам.-Подільський</t>
  </si>
  <si>
    <t>Старокостянтинівський</t>
  </si>
  <si>
    <t>мрц.Шепетівський</t>
  </si>
  <si>
    <t>мц.Кам.-Подільський</t>
  </si>
  <si>
    <r>
      <t>Безробітне населення  (за методологією МОП)</t>
    </r>
    <r>
      <rPr>
        <sz val="14"/>
        <rFont val="Times New Roman"/>
        <family val="1"/>
      </rPr>
      <t>, тис.осіб</t>
    </r>
  </si>
  <si>
    <t xml:space="preserve">За даними Державної служби статистики України </t>
  </si>
  <si>
    <t xml:space="preserve"> 2018 р.</t>
  </si>
  <si>
    <t xml:space="preserve"> + (-)                       осіб</t>
  </si>
  <si>
    <t xml:space="preserve"> + (-)                            осіб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</si>
  <si>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</si>
  <si>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</si>
  <si>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</si>
  <si>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 особи</t>
  </si>
  <si>
    <t>1. Мали статус безробітного, осіб</t>
  </si>
  <si>
    <t>1.1. з них зареєстровано з початку року</t>
  </si>
  <si>
    <t>2. Всього отримали роботу (у т.ч. до набуття статусу безробітного),  осіб</t>
  </si>
  <si>
    <t>2.2. Питома вага працевлаштованих до набуття статусу, %</t>
  </si>
  <si>
    <t>2.1. Працевлаштовано до набуття статусу,                                    осіб</t>
  </si>
  <si>
    <t xml:space="preserve">2.3. Працевлаштовано безробітних за направленням служби зайнятості </t>
  </si>
  <si>
    <t xml:space="preserve"> 2.3.2. працевлаштовано з компенсацією витрат роботодавцю єдиного внеску, осіб</t>
  </si>
  <si>
    <t>3. Проходили професійне навчання безробітні, осіб</t>
  </si>
  <si>
    <t xml:space="preserve">  3.1. з них в ЦПТО,  осіб</t>
  </si>
  <si>
    <t xml:space="preserve"> 2.3.1. працевлаштовано шляхом одноразової виплати допомоги по безробіттю, осіб</t>
  </si>
  <si>
    <t>4. Отримали ваучер на навчання, осіб</t>
  </si>
  <si>
    <t>5. Брали участь у громадських та інших роботах тимчасового характеру,  осіб</t>
  </si>
  <si>
    <t>9. Кількість вакансій, одиниць</t>
  </si>
  <si>
    <t>9.1. з них зареєстровано з початку року</t>
  </si>
  <si>
    <t>8. Кількість роботодавців, які надали інформацію про вакансії, одиниць</t>
  </si>
  <si>
    <t>6. Кількість осіб, охоплених профорієнтаційними послугами, осіб</t>
  </si>
  <si>
    <t>7. Отримували допомогу по безробіттю, осіб</t>
  </si>
  <si>
    <t>Кількість вакансій на кінець періоду, одиниць</t>
  </si>
  <si>
    <t>за формою 3-ПН</t>
  </si>
  <si>
    <t>10. Мали статус безробітного, осіб</t>
  </si>
  <si>
    <t>11. Отримували допомогу по безробіттю, осіб</t>
  </si>
  <si>
    <t>13. Кількість вакансій по формі 3-ПН, одиниць</t>
  </si>
  <si>
    <t>14. Інформація про вакансії, отримані з інших джерел,  одиниць</t>
  </si>
  <si>
    <t>15. Середній розмір заробітної плати у вакансіях, грн.</t>
  </si>
  <si>
    <t>16. Кількість претендентів на одну вакансію, особи</t>
  </si>
  <si>
    <t>Економічна активність населення у середньому за 9 місяців 2017-2018 рр.                                     по Хмельницькій області</t>
  </si>
  <si>
    <t>9 міс. 2017 р.</t>
  </si>
  <si>
    <t>9 міс. 2018 р.</t>
  </si>
  <si>
    <t>за 9 місяців 2017 -2018 рр.</t>
  </si>
  <si>
    <t>Інформація щодо запланованого масового вивільнення працівників                                                                                              у 2017-2018 рр.</t>
  </si>
  <si>
    <t xml:space="preserve">       2017 р.</t>
  </si>
  <si>
    <t xml:space="preserve">       2018 р.</t>
  </si>
  <si>
    <t>Інформація щодо запланованого масового вивільнення працівників                                                                                           у  2017-2018 рр.</t>
  </si>
  <si>
    <t>за  2017-2018 рр.</t>
  </si>
  <si>
    <t xml:space="preserve"> + 13,2 в.п.</t>
  </si>
  <si>
    <t>Станом на 1 січня</t>
  </si>
  <si>
    <t xml:space="preserve">  2018 р.</t>
  </si>
  <si>
    <t xml:space="preserve"> 2019 р.</t>
  </si>
  <si>
    <t xml:space="preserve">  + 645 грн.</t>
  </si>
  <si>
    <t>х</t>
  </si>
  <si>
    <t>+880 грн</t>
  </si>
  <si>
    <t xml:space="preserve"> - 2 особи</t>
  </si>
  <si>
    <t>12. Середній розмір допомоги по безробіттю,                                      у грудні, грн.</t>
  </si>
  <si>
    <t>у  2017-2018 рр.</t>
  </si>
  <si>
    <t>Середній розмір допомоги по безробіттю у грудні, грн.</t>
  </si>
  <si>
    <t>з інших джерел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</si>
</sst>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</numFmts>
  <fonts count="77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sz val="14"/>
      <color indexed="22"/>
      <name val="Times New Roman"/>
      <family val="1"/>
    </font>
    <font>
      <sz val="14"/>
      <color indexed="22"/>
      <name val="Times New Roman Cyr"/>
      <family val="0"/>
    </font>
    <font>
      <sz val="11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.5"/>
      <name val="Times New Roman"/>
      <family val="1"/>
    </font>
    <font>
      <i/>
      <sz val="12"/>
      <color indexed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50" fillId="3" borderId="1" applyNumberFormat="0" applyAlignment="0" applyProtection="0"/>
    <xf numFmtId="0" fontId="51" fillId="9" borderId="2" applyNumberFormat="0" applyAlignment="0" applyProtection="0"/>
    <xf numFmtId="0" fontId="52" fillId="9" borderId="1" applyNumberFormat="0" applyAlignment="0" applyProtection="0"/>
    <xf numFmtId="0" fontId="7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6" fillId="0" borderId="6" applyNumberFormat="0" applyFill="0" applyAlignment="0" applyProtection="0"/>
    <xf numFmtId="0" fontId="57" fillId="14" borderId="7" applyNumberFormat="0" applyAlignment="0" applyProtection="0"/>
    <xf numFmtId="0" fontId="58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61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7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59">
      <alignment/>
      <protection/>
    </xf>
    <xf numFmtId="0" fontId="1" fillId="4" borderId="0" xfId="59" applyFill="1">
      <alignment/>
      <protection/>
    </xf>
    <xf numFmtId="0" fontId="7" fillId="0" borderId="0" xfId="59" applyFont="1" applyAlignment="1">
      <alignment vertical="center"/>
      <protection/>
    </xf>
    <xf numFmtId="0" fontId="1" fillId="0" borderId="0" xfId="59" applyFont="1" applyAlignment="1">
      <alignment horizontal="left" vertical="center"/>
      <protection/>
    </xf>
    <xf numFmtId="0" fontId="1" fillId="0" borderId="0" xfId="59" applyAlignment="1">
      <alignment horizontal="center" vertical="center"/>
      <protection/>
    </xf>
    <xf numFmtId="0" fontId="1" fillId="0" borderId="0" xfId="59" applyFill="1">
      <alignment/>
      <protection/>
    </xf>
    <xf numFmtId="3" fontId="1" fillId="0" borderId="0" xfId="59" applyNumberFormat="1">
      <alignment/>
      <protection/>
    </xf>
    <xf numFmtId="0" fontId="1" fillId="18" borderId="0" xfId="59" applyFill="1">
      <alignment/>
      <protection/>
    </xf>
    <xf numFmtId="0" fontId="8" fillId="0" borderId="0" xfId="59" applyFont="1">
      <alignment/>
      <protection/>
    </xf>
    <xf numFmtId="0" fontId="1" fillId="0" borderId="0" xfId="59" applyBorder="1">
      <alignment/>
      <protection/>
    </xf>
    <xf numFmtId="1" fontId="7" fillId="0" borderId="0" xfId="62" applyNumberFormat="1" applyFont="1" applyFill="1" applyProtection="1">
      <alignment/>
      <protection locked="0"/>
    </xf>
    <xf numFmtId="1" fontId="2" fillId="0" borderId="0" xfId="62" applyNumberFormat="1" applyFont="1" applyFill="1" applyAlignment="1" applyProtection="1">
      <alignment/>
      <protection locked="0"/>
    </xf>
    <xf numFmtId="1" fontId="11" fillId="0" borderId="0" xfId="62" applyNumberFormat="1" applyFont="1" applyFill="1" applyAlignment="1" applyProtection="1">
      <alignment horizontal="center"/>
      <protection locked="0"/>
    </xf>
    <xf numFmtId="1" fontId="1" fillId="0" borderId="0" xfId="62" applyNumberFormat="1" applyFont="1" applyFill="1" applyProtection="1">
      <alignment/>
      <protection locked="0"/>
    </xf>
    <xf numFmtId="1" fontId="1" fillId="0" borderId="0" xfId="62" applyNumberFormat="1" applyFont="1" applyFill="1" applyAlignment="1" applyProtection="1">
      <alignment/>
      <protection locked="0"/>
    </xf>
    <xf numFmtId="1" fontId="6" fillId="0" borderId="0" xfId="62" applyNumberFormat="1" applyFont="1" applyFill="1" applyAlignment="1" applyProtection="1">
      <alignment horizontal="right"/>
      <protection locked="0"/>
    </xf>
    <xf numFmtId="1" fontId="4" fillId="0" borderId="0" xfId="62" applyNumberFormat="1" applyFont="1" applyFill="1" applyProtection="1">
      <alignment/>
      <protection locked="0"/>
    </xf>
    <xf numFmtId="1" fontId="11" fillId="0" borderId="0" xfId="62" applyNumberFormat="1" applyFont="1" applyFill="1" applyBorder="1" applyAlignment="1" applyProtection="1">
      <alignment horizontal="center"/>
      <protection locked="0"/>
    </xf>
    <xf numFmtId="1" fontId="1" fillId="0" borderId="0" xfId="62" applyNumberFormat="1" applyFont="1" applyFill="1" applyBorder="1" applyProtection="1">
      <alignment/>
      <protection locked="0"/>
    </xf>
    <xf numFmtId="1" fontId="15" fillId="0" borderId="10" xfId="62" applyNumberFormat="1" applyFont="1" applyFill="1" applyBorder="1" applyAlignment="1" applyProtection="1">
      <alignment horizontal="center" vertical="center" wrapText="1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" fontId="14" fillId="0" borderId="10" xfId="62" applyNumberFormat="1" applyFont="1" applyFill="1" applyBorder="1" applyAlignment="1" applyProtection="1">
      <alignment horizontal="center" vertical="center" wrapText="1"/>
      <protection/>
    </xf>
    <xf numFmtId="1" fontId="15" fillId="0" borderId="0" xfId="62" applyNumberFormat="1" applyFont="1" applyFill="1" applyProtection="1">
      <alignment/>
      <protection locked="0"/>
    </xf>
    <xf numFmtId="1" fontId="1" fillId="0" borderId="10" xfId="62" applyNumberFormat="1" applyFont="1" applyFill="1" applyBorder="1" applyAlignment="1" applyProtection="1">
      <alignment horizontal="center"/>
      <protection/>
    </xf>
    <xf numFmtId="3" fontId="17" fillId="0" borderId="10" xfId="62" applyNumberFormat="1" applyFont="1" applyFill="1" applyBorder="1" applyAlignment="1" applyProtection="1">
      <alignment horizontal="center" vertical="center"/>
      <protection locked="0"/>
    </xf>
    <xf numFmtId="180" fontId="17" fillId="0" borderId="10" xfId="62" applyNumberFormat="1" applyFont="1" applyFill="1" applyBorder="1" applyAlignment="1" applyProtection="1">
      <alignment horizontal="center" vertical="center"/>
      <protection locked="0"/>
    </xf>
    <xf numFmtId="181" fontId="17" fillId="0" borderId="10" xfId="62" applyNumberFormat="1" applyFont="1" applyFill="1" applyBorder="1" applyAlignment="1" applyProtection="1">
      <alignment horizontal="center" vertical="center"/>
      <protection locked="0"/>
    </xf>
    <xf numFmtId="1" fontId="17" fillId="0" borderId="10" xfId="62" applyNumberFormat="1" applyFont="1" applyFill="1" applyBorder="1" applyAlignment="1" applyProtection="1">
      <alignment horizontal="center" vertical="center"/>
      <protection locked="0"/>
    </xf>
    <xf numFmtId="3" fontId="15" fillId="0" borderId="10" xfId="62" applyNumberFormat="1" applyFont="1" applyFill="1" applyBorder="1" applyAlignment="1" applyProtection="1">
      <alignment horizontal="center" vertical="center"/>
      <protection locked="0"/>
    </xf>
    <xf numFmtId="3" fontId="11" fillId="0" borderId="10" xfId="62" applyNumberFormat="1" applyFont="1" applyFill="1" applyBorder="1" applyAlignment="1" applyProtection="1">
      <alignment horizontal="center" vertical="center"/>
      <protection locked="0"/>
    </xf>
    <xf numFmtId="180" fontId="11" fillId="0" borderId="10" xfId="62" applyNumberFormat="1" applyFont="1" applyFill="1" applyBorder="1" applyAlignment="1" applyProtection="1">
      <alignment horizontal="center" vertical="center"/>
      <protection locked="0"/>
    </xf>
    <xf numFmtId="3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181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2" applyNumberFormat="1" applyFont="1" applyFill="1" applyAlignment="1" applyProtection="1">
      <alignment vertical="center"/>
      <protection locked="0"/>
    </xf>
    <xf numFmtId="3" fontId="18" fillId="0" borderId="10" xfId="62" applyNumberFormat="1" applyFont="1" applyFill="1" applyBorder="1" applyAlignment="1" applyProtection="1">
      <alignment horizontal="center" vertical="center"/>
      <protection locked="0"/>
    </xf>
    <xf numFmtId="3" fontId="18" fillId="0" borderId="10" xfId="55" applyNumberFormat="1" applyFont="1" applyFill="1" applyBorder="1" applyAlignment="1">
      <alignment horizontal="center" vertical="center"/>
      <protection/>
    </xf>
    <xf numFmtId="1" fontId="18" fillId="0" borderId="10" xfId="62" applyNumberFormat="1" applyFont="1" applyFill="1" applyBorder="1" applyAlignment="1" applyProtection="1">
      <alignment horizontal="center" vertical="center"/>
      <protection locked="0"/>
    </xf>
    <xf numFmtId="3" fontId="18" fillId="0" borderId="10" xfId="64" applyNumberFormat="1" applyFont="1" applyFill="1" applyBorder="1" applyAlignment="1">
      <alignment horizontal="center" vertical="center" wrapText="1"/>
      <protection/>
    </xf>
    <xf numFmtId="1" fontId="18" fillId="0" borderId="10" xfId="55" applyNumberFormat="1" applyFont="1" applyFill="1" applyBorder="1" applyAlignment="1">
      <alignment horizontal="center" vertical="center"/>
      <protection/>
    </xf>
    <xf numFmtId="1" fontId="1" fillId="0" borderId="0" xfId="62" applyNumberFormat="1" applyFont="1" applyFill="1" applyBorder="1" applyAlignment="1" applyProtection="1">
      <alignment vertical="center"/>
      <protection locked="0"/>
    </xf>
    <xf numFmtId="1" fontId="12" fillId="0" borderId="0" xfId="62" applyNumberFormat="1" applyFont="1" applyFill="1" applyBorder="1" applyAlignment="1" applyProtection="1">
      <alignment horizontal="center" vertical="center"/>
      <protection locked="0"/>
    </xf>
    <xf numFmtId="1" fontId="20" fillId="0" borderId="0" xfId="62" applyNumberFormat="1" applyFont="1" applyFill="1" applyBorder="1" applyProtection="1">
      <alignment/>
      <protection locked="0"/>
    </xf>
    <xf numFmtId="181" fontId="20" fillId="0" borderId="0" xfId="62" applyNumberFormat="1" applyFont="1" applyFill="1" applyBorder="1" applyProtection="1">
      <alignment/>
      <protection locked="0"/>
    </xf>
    <xf numFmtId="1" fontId="21" fillId="0" borderId="0" xfId="62" applyNumberFormat="1" applyFont="1" applyFill="1" applyBorder="1" applyProtection="1">
      <alignment/>
      <protection locked="0"/>
    </xf>
    <xf numFmtId="3" fontId="21" fillId="0" borderId="0" xfId="62" applyNumberFormat="1" applyFont="1" applyFill="1" applyBorder="1" applyProtection="1">
      <alignment/>
      <protection locked="0"/>
    </xf>
    <xf numFmtId="3" fontId="20" fillId="0" borderId="0" xfId="62" applyNumberFormat="1" applyFont="1" applyFill="1" applyBorder="1" applyProtection="1">
      <alignment/>
      <protection locked="0"/>
    </xf>
    <xf numFmtId="0" fontId="5" fillId="0" borderId="10" xfId="60" applyFont="1" applyFill="1" applyBorder="1" applyAlignment="1">
      <alignment horizontal="center" vertical="center"/>
      <protection/>
    </xf>
    <xf numFmtId="0" fontId="24" fillId="0" borderId="0" xfId="68" applyFont="1" applyFill="1">
      <alignment/>
      <protection/>
    </xf>
    <xf numFmtId="0" fontId="26" fillId="0" borderId="0" xfId="68" applyFont="1" applyFill="1" applyBorder="1" applyAlignment="1">
      <alignment horizontal="center"/>
      <protection/>
    </xf>
    <xf numFmtId="0" fontId="26" fillId="0" borderId="0" xfId="68" applyFont="1" applyFill="1">
      <alignment/>
      <protection/>
    </xf>
    <xf numFmtId="0" fontId="28" fillId="0" borderId="0" xfId="68" applyFont="1" applyFill="1" applyAlignment="1">
      <alignment vertical="center"/>
      <protection/>
    </xf>
    <xf numFmtId="1" fontId="30" fillId="0" borderId="0" xfId="68" applyNumberFormat="1" applyFont="1" applyFill="1">
      <alignment/>
      <protection/>
    </xf>
    <xf numFmtId="0" fontId="30" fillId="0" borderId="0" xfId="68" applyFont="1" applyFill="1">
      <alignment/>
      <protection/>
    </xf>
    <xf numFmtId="0" fontId="28" fillId="0" borderId="0" xfId="68" applyFont="1" applyFill="1" applyAlignment="1">
      <alignment vertical="center" wrapText="1"/>
      <protection/>
    </xf>
    <xf numFmtId="0" fontId="30" fillId="0" borderId="0" xfId="68" applyFont="1" applyFill="1" applyAlignment="1">
      <alignment vertical="center"/>
      <protection/>
    </xf>
    <xf numFmtId="0" fontId="30" fillId="0" borderId="0" xfId="68" applyFont="1" applyFill="1" applyAlignment="1">
      <alignment horizontal="center"/>
      <protection/>
    </xf>
    <xf numFmtId="0" fontId="30" fillId="0" borderId="0" xfId="68" applyFont="1" applyFill="1" applyAlignment="1">
      <alignment wrapText="1"/>
      <protection/>
    </xf>
    <xf numFmtId="3" fontId="27" fillId="0" borderId="10" xfId="68" applyNumberFormat="1" applyFont="1" applyFill="1" applyBorder="1" applyAlignment="1">
      <alignment horizontal="center" vertical="center"/>
      <protection/>
    </xf>
    <xf numFmtId="0" fontId="26" fillId="0" borderId="0" xfId="68" applyFont="1" applyFill="1" applyAlignment="1">
      <alignment vertical="center"/>
      <protection/>
    </xf>
    <xf numFmtId="3" fontId="34" fillId="0" borderId="0" xfId="68" applyNumberFormat="1" applyFont="1" applyFill="1" applyAlignment="1">
      <alignment horizontal="center" vertical="center"/>
      <protection/>
    </xf>
    <xf numFmtId="3" fontId="33" fillId="0" borderId="10" xfId="68" applyNumberFormat="1" applyFont="1" applyFill="1" applyBorder="1" applyAlignment="1">
      <alignment horizontal="center" vertical="center" wrapText="1"/>
      <protection/>
    </xf>
    <xf numFmtId="3" fontId="33" fillId="0" borderId="10" xfId="68" applyNumberFormat="1" applyFont="1" applyFill="1" applyBorder="1" applyAlignment="1">
      <alignment horizontal="center" vertical="center"/>
      <protection/>
    </xf>
    <xf numFmtId="3" fontId="30" fillId="0" borderId="0" xfId="68" applyNumberFormat="1" applyFont="1" applyFill="1">
      <alignment/>
      <protection/>
    </xf>
    <xf numFmtId="181" fontId="30" fillId="0" borderId="0" xfId="68" applyNumberFormat="1" applyFont="1" applyFill="1">
      <alignment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181" fontId="5" fillId="0" borderId="10" xfId="60" applyNumberFormat="1" applyFont="1" applyFill="1" applyBorder="1" applyAlignment="1">
      <alignment horizontal="center" vertical="center"/>
      <protection/>
    </xf>
    <xf numFmtId="180" fontId="5" fillId="0" borderId="10" xfId="60" applyNumberFormat="1" applyFont="1" applyFill="1" applyBorder="1" applyAlignment="1">
      <alignment horizontal="center" vertical="center"/>
      <protection/>
    </xf>
    <xf numFmtId="3" fontId="3" fillId="0" borderId="10" xfId="60" applyNumberFormat="1" applyFont="1" applyFill="1" applyBorder="1" applyAlignment="1">
      <alignment horizontal="center" vertical="center" wrapText="1"/>
      <protection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181" fontId="5" fillId="0" borderId="11" xfId="60" applyNumberFormat="1" applyFont="1" applyFill="1" applyBorder="1" applyAlignment="1">
      <alignment horizontal="center" vertical="center"/>
      <protection/>
    </xf>
    <xf numFmtId="180" fontId="5" fillId="0" borderId="11" xfId="60" applyNumberFormat="1" applyFont="1" applyFill="1" applyBorder="1" applyAlignment="1">
      <alignment horizontal="center" vertical="center"/>
      <protection/>
    </xf>
    <xf numFmtId="180" fontId="9" fillId="0" borderId="11" xfId="60" applyNumberFormat="1" applyFont="1" applyFill="1" applyBorder="1" applyAlignment="1">
      <alignment horizontal="center" vertical="center" wrapText="1"/>
      <protection/>
    </xf>
    <xf numFmtId="181" fontId="12" fillId="0" borderId="11" xfId="60" applyNumberFormat="1" applyFont="1" applyFill="1" applyBorder="1" applyAlignment="1">
      <alignment horizontal="center" vertical="center"/>
      <protection/>
    </xf>
    <xf numFmtId="180" fontId="12" fillId="0" borderId="11" xfId="60" applyNumberFormat="1" applyFont="1" applyFill="1" applyBorder="1" applyAlignment="1">
      <alignment horizontal="center" vertical="center"/>
      <protection/>
    </xf>
    <xf numFmtId="181" fontId="5" fillId="0" borderId="12" xfId="60" applyNumberFormat="1" applyFont="1" applyFill="1" applyBorder="1" applyAlignment="1">
      <alignment horizontal="center" vertical="center"/>
      <protection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1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1" xfId="60" applyFont="1" applyFill="1" applyBorder="1" applyAlignment="1">
      <alignment horizontal="left" vertical="center" wrapText="1"/>
      <protection/>
    </xf>
    <xf numFmtId="0" fontId="40" fillId="0" borderId="0" xfId="58" applyFont="1">
      <alignment/>
      <protection/>
    </xf>
    <xf numFmtId="0" fontId="41" fillId="0" borderId="0" xfId="66" applyFont="1" applyFill="1" applyBorder="1" applyAlignment="1">
      <alignment horizontal="left"/>
      <protection/>
    </xf>
    <xf numFmtId="0" fontId="42" fillId="0" borderId="13" xfId="58" applyFont="1" applyBorder="1" applyAlignment="1">
      <alignment horizontal="center" vertical="center" wrapText="1"/>
      <protection/>
    </xf>
    <xf numFmtId="0" fontId="30" fillId="0" borderId="0" xfId="58" applyFont="1">
      <alignment/>
      <protection/>
    </xf>
    <xf numFmtId="0" fontId="30" fillId="0" borderId="14" xfId="58" applyFont="1" applyBorder="1" applyAlignment="1">
      <alignment horizontal="center" vertical="center" wrapText="1"/>
      <protection/>
    </xf>
    <xf numFmtId="0" fontId="26" fillId="0" borderId="0" xfId="58" applyFont="1" applyBorder="1" applyAlignment="1">
      <alignment horizontal="left" vertical="top" wrapText="1"/>
      <protection/>
    </xf>
    <xf numFmtId="0" fontId="40" fillId="0" borderId="0" xfId="58" applyFont="1" applyFill="1">
      <alignment/>
      <protection/>
    </xf>
    <xf numFmtId="0" fontId="26" fillId="0" borderId="0" xfId="58" applyFont="1">
      <alignment/>
      <protection/>
    </xf>
    <xf numFmtId="0" fontId="26" fillId="0" borderId="0" xfId="58" applyFont="1" applyBorder="1">
      <alignment/>
      <protection/>
    </xf>
    <xf numFmtId="0" fontId="40" fillId="0" borderId="0" xfId="58" applyFont="1">
      <alignment/>
      <protection/>
    </xf>
    <xf numFmtId="0" fontId="40" fillId="0" borderId="0" xfId="58" applyFont="1" applyBorder="1">
      <alignment/>
      <protection/>
    </xf>
    <xf numFmtId="0" fontId="33" fillId="0" borderId="0" xfId="58" applyFont="1" applyFill="1" applyAlignment="1">
      <alignment/>
      <protection/>
    </xf>
    <xf numFmtId="0" fontId="30" fillId="0" borderId="0" xfId="58" applyFont="1" applyFill="1" applyAlignment="1">
      <alignment/>
      <protection/>
    </xf>
    <xf numFmtId="0" fontId="10" fillId="0" borderId="0" xfId="58" applyFill="1">
      <alignment/>
      <protection/>
    </xf>
    <xf numFmtId="0" fontId="30" fillId="0" borderId="0" xfId="58" applyFont="1" applyFill="1" applyAlignment="1">
      <alignment horizontal="center" vertical="center" wrapText="1"/>
      <protection/>
    </xf>
    <xf numFmtId="0" fontId="43" fillId="0" borderId="0" xfId="58" applyFont="1" applyFill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45" fillId="0" borderId="10" xfId="58" applyFont="1" applyFill="1" applyBorder="1" applyAlignment="1">
      <alignment horizontal="left" vertical="center" wrapText="1"/>
      <protection/>
    </xf>
    <xf numFmtId="0" fontId="43" fillId="0" borderId="0" xfId="58" applyFont="1" applyFill="1" applyAlignment="1">
      <alignment vertical="center"/>
      <protection/>
    </xf>
    <xf numFmtId="0" fontId="40" fillId="0" borderId="10" xfId="58" applyFont="1" applyFill="1" applyBorder="1" applyAlignment="1">
      <alignment horizontal="left" wrapText="1"/>
      <protection/>
    </xf>
    <xf numFmtId="0" fontId="13" fillId="0" borderId="0" xfId="58" applyFont="1" applyFill="1" applyAlignment="1">
      <alignment vertical="center" wrapText="1"/>
      <protection/>
    </xf>
    <xf numFmtId="0" fontId="30" fillId="0" borderId="0" xfId="58" applyFont="1" applyFill="1" applyAlignment="1">
      <alignment horizontal="center"/>
      <protection/>
    </xf>
    <xf numFmtId="0" fontId="12" fillId="0" borderId="0" xfId="58" applyFont="1" applyFill="1" applyAlignment="1">
      <alignment horizontal="left" vertical="center" wrapText="1"/>
      <protection/>
    </xf>
    <xf numFmtId="49" fontId="29" fillId="0" borderId="10" xfId="58" applyNumberFormat="1" applyFont="1" applyFill="1" applyBorder="1" applyAlignment="1">
      <alignment horizontal="center" vertical="center" wrapText="1"/>
      <protection/>
    </xf>
    <xf numFmtId="180" fontId="28" fillId="0" borderId="15" xfId="58" applyNumberFormat="1" applyFont="1" applyFill="1" applyBorder="1" applyAlignment="1">
      <alignment horizontal="center" vertical="center"/>
      <protection/>
    </xf>
    <xf numFmtId="180" fontId="28" fillId="0" borderId="16" xfId="58" applyNumberFormat="1" applyFont="1" applyBorder="1" applyAlignment="1">
      <alignment horizontal="center" vertical="center"/>
      <protection/>
    </xf>
    <xf numFmtId="180" fontId="35" fillId="0" borderId="17" xfId="58" applyNumberFormat="1" applyFont="1" applyFill="1" applyBorder="1" applyAlignment="1">
      <alignment horizontal="center" vertical="center"/>
      <protection/>
    </xf>
    <xf numFmtId="180" fontId="35" fillId="0" borderId="18" xfId="58" applyNumberFormat="1" applyFont="1" applyBorder="1" applyAlignment="1">
      <alignment horizontal="center" vertical="center"/>
      <protection/>
    </xf>
    <xf numFmtId="180" fontId="28" fillId="0" borderId="19" xfId="58" applyNumberFormat="1" applyFont="1" applyFill="1" applyBorder="1" applyAlignment="1">
      <alignment horizontal="center" vertical="center"/>
      <protection/>
    </xf>
    <xf numFmtId="180" fontId="28" fillId="0" borderId="20" xfId="58" applyNumberFormat="1" applyFont="1" applyFill="1" applyBorder="1" applyAlignment="1">
      <alignment horizontal="center" vertical="center"/>
      <protection/>
    </xf>
    <xf numFmtId="180" fontId="35" fillId="0" borderId="21" xfId="58" applyNumberFormat="1" applyFont="1" applyFill="1" applyBorder="1" applyAlignment="1">
      <alignment horizontal="center" vertical="center"/>
      <protection/>
    </xf>
    <xf numFmtId="180" fontId="35" fillId="0" borderId="22" xfId="58" applyNumberFormat="1" applyFont="1" applyFill="1" applyBorder="1" applyAlignment="1">
      <alignment horizontal="center" vertical="center"/>
      <protection/>
    </xf>
    <xf numFmtId="180" fontId="28" fillId="0" borderId="23" xfId="58" applyNumberFormat="1" applyFont="1" applyFill="1" applyBorder="1" applyAlignment="1">
      <alignment horizontal="center" vertical="center"/>
      <protection/>
    </xf>
    <xf numFmtId="180" fontId="28" fillId="0" borderId="24" xfId="58" applyNumberFormat="1" applyFont="1" applyFill="1" applyBorder="1" applyAlignment="1">
      <alignment horizontal="center" vertical="center"/>
      <protection/>
    </xf>
    <xf numFmtId="180" fontId="35" fillId="0" borderId="18" xfId="58" applyNumberFormat="1" applyFont="1" applyFill="1" applyBorder="1" applyAlignment="1">
      <alignment horizontal="center" vertical="center"/>
      <protection/>
    </xf>
    <xf numFmtId="0" fontId="4" fillId="4" borderId="16" xfId="58" applyFont="1" applyFill="1" applyBorder="1" applyAlignment="1">
      <alignment horizontal="left" vertical="center" wrapText="1"/>
      <protection/>
    </xf>
    <xf numFmtId="0" fontId="46" fillId="0" borderId="18" xfId="58" applyFont="1" applyBorder="1" applyAlignment="1">
      <alignment horizontal="left" vertical="center" wrapText="1"/>
      <protection/>
    </xf>
    <xf numFmtId="0" fontId="4" fillId="0" borderId="20" xfId="58" applyFont="1" applyFill="1" applyBorder="1" applyAlignment="1">
      <alignment horizontal="left" vertical="center" wrapText="1"/>
      <protection/>
    </xf>
    <xf numFmtId="0" fontId="46" fillId="0" borderId="22" xfId="58" applyFont="1" applyFill="1" applyBorder="1" applyAlignment="1">
      <alignment horizontal="left" vertical="center" wrapText="1"/>
      <protection/>
    </xf>
    <xf numFmtId="0" fontId="4" fillId="0" borderId="24" xfId="58" applyFont="1" applyFill="1" applyBorder="1" applyAlignment="1">
      <alignment horizontal="left" vertical="center" wrapText="1"/>
      <protection/>
    </xf>
    <xf numFmtId="0" fontId="46" fillId="0" borderId="18" xfId="58" applyFont="1" applyFill="1" applyBorder="1" applyAlignment="1">
      <alignment horizontal="left" vertical="center" wrapText="1"/>
      <protection/>
    </xf>
    <xf numFmtId="49" fontId="45" fillId="0" borderId="25" xfId="58" applyNumberFormat="1" applyFont="1" applyFill="1" applyBorder="1" applyAlignment="1">
      <alignment horizontal="center" vertical="center" wrapText="1"/>
      <protection/>
    </xf>
    <xf numFmtId="49" fontId="45" fillId="0" borderId="26" xfId="58" applyNumberFormat="1" applyFont="1" applyFill="1" applyBorder="1" applyAlignment="1">
      <alignment horizontal="center" vertical="center" wrapText="1"/>
      <protection/>
    </xf>
    <xf numFmtId="0" fontId="1" fillId="0" borderId="0" xfId="65" applyFont="1" applyAlignment="1">
      <alignment vertical="top"/>
      <protection/>
    </xf>
    <xf numFmtId="0" fontId="46" fillId="0" borderId="0" xfId="58" applyFont="1" applyAlignment="1">
      <alignment vertical="top"/>
      <protection/>
    </xf>
    <xf numFmtId="0" fontId="1" fillId="0" borderId="0" xfId="65" applyFont="1" applyFill="1" applyAlignment="1">
      <alignment vertical="top"/>
      <protection/>
    </xf>
    <xf numFmtId="0" fontId="37" fillId="0" borderId="0" xfId="65" applyFont="1" applyFill="1" applyAlignment="1">
      <alignment horizontal="center" vertical="top" wrapText="1"/>
      <protection/>
    </xf>
    <xf numFmtId="0" fontId="46" fillId="0" borderId="0" xfId="65" applyFont="1" applyFill="1" applyAlignment="1">
      <alignment horizontal="right" vertical="center"/>
      <protection/>
    </xf>
    <xf numFmtId="0" fontId="38" fillId="0" borderId="0" xfId="65" applyFont="1" applyFill="1" applyAlignment="1">
      <alignment horizontal="center" vertical="top" wrapText="1"/>
      <protection/>
    </xf>
    <xf numFmtId="0" fontId="38" fillId="0" borderId="10" xfId="65" applyFont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0" xfId="65" applyNumberFormat="1" applyFont="1" applyBorder="1" applyAlignment="1">
      <alignment horizontal="center" vertical="center" wrapText="1"/>
      <protection/>
    </xf>
    <xf numFmtId="0" fontId="1" fillId="0" borderId="0" xfId="65" applyFont="1" applyAlignment="1">
      <alignment vertical="center"/>
      <protection/>
    </xf>
    <xf numFmtId="0" fontId="4" fillId="0" borderId="10" xfId="65" applyFont="1" applyBorder="1" applyAlignment="1">
      <alignment horizontal="center" vertical="center"/>
      <protection/>
    </xf>
    <xf numFmtId="3" fontId="4" fillId="0" borderId="10" xfId="58" applyNumberFormat="1" applyFont="1" applyBorder="1" applyAlignment="1">
      <alignment horizontal="center" vertical="center"/>
      <protection/>
    </xf>
    <xf numFmtId="180" fontId="4" fillId="0" borderId="10" xfId="58" applyNumberFormat="1" applyFont="1" applyBorder="1" applyAlignment="1">
      <alignment horizontal="center" vertical="center"/>
      <protection/>
    </xf>
    <xf numFmtId="3" fontId="1" fillId="0" borderId="0" xfId="65" applyNumberFormat="1" applyFont="1" applyAlignment="1">
      <alignment vertical="center"/>
      <protection/>
    </xf>
    <xf numFmtId="0" fontId="22" fillId="0" borderId="0" xfId="65" applyFont="1" applyAlignment="1">
      <alignment horizontal="center" vertical="center"/>
      <protection/>
    </xf>
    <xf numFmtId="0" fontId="22" fillId="0" borderId="10" xfId="62" applyNumberFormat="1" applyFont="1" applyFill="1" applyBorder="1" applyAlignment="1" applyProtection="1">
      <alignment horizontal="left" vertical="center"/>
      <protection locked="0"/>
    </xf>
    <xf numFmtId="3" fontId="22" fillId="0" borderId="10" xfId="58" applyNumberFormat="1" applyFont="1" applyBorder="1" applyAlignment="1">
      <alignment horizontal="center" vertical="center"/>
      <protection/>
    </xf>
    <xf numFmtId="180" fontId="22" fillId="0" borderId="10" xfId="58" applyNumberFormat="1" applyFont="1" applyBorder="1" applyAlignment="1">
      <alignment horizontal="center" vertical="center"/>
      <protection/>
    </xf>
    <xf numFmtId="181" fontId="22" fillId="0" borderId="0" xfId="65" applyNumberFormat="1" applyFont="1" applyAlignment="1">
      <alignment horizontal="center" vertical="center"/>
      <protection/>
    </xf>
    <xf numFmtId="180" fontId="1" fillId="0" borderId="0" xfId="65" applyNumberFormat="1" applyFont="1" applyAlignment="1">
      <alignment vertical="center"/>
      <protection/>
    </xf>
    <xf numFmtId="181" fontId="22" fillId="19" borderId="0" xfId="65" applyNumberFormat="1" applyFont="1" applyFill="1" applyAlignment="1">
      <alignment horizontal="center" vertical="center"/>
      <protection/>
    </xf>
    <xf numFmtId="3" fontId="22" fillId="0" borderId="10" xfId="58" applyNumberFormat="1" applyFont="1" applyFill="1" applyBorder="1" applyAlignment="1">
      <alignment horizontal="center" vertical="center"/>
      <protection/>
    </xf>
    <xf numFmtId="0" fontId="1" fillId="0" borderId="0" xfId="65" applyFont="1">
      <alignment/>
      <protection/>
    </xf>
    <xf numFmtId="0" fontId="32" fillId="0" borderId="0" xfId="68" applyFont="1" applyFill="1" applyAlignment="1">
      <alignment horizontal="center"/>
      <protection/>
    </xf>
    <xf numFmtId="0" fontId="27" fillId="0" borderId="10" xfId="68" applyFont="1" applyFill="1" applyBorder="1" applyAlignment="1">
      <alignment horizontal="center" vertical="center" wrapText="1"/>
      <protection/>
    </xf>
    <xf numFmtId="0" fontId="24" fillId="0" borderId="0" xfId="68" applyFont="1" applyFill="1" applyAlignment="1">
      <alignment vertical="center" wrapText="1"/>
      <protection/>
    </xf>
    <xf numFmtId="0" fontId="28" fillId="0" borderId="0" xfId="68" applyFont="1" applyFill="1" applyAlignment="1">
      <alignment horizontal="center" vertical="top" wrapText="1"/>
      <protection/>
    </xf>
    <xf numFmtId="0" fontId="27" fillId="0" borderId="27" xfId="68" applyFont="1" applyFill="1" applyBorder="1" applyAlignment="1">
      <alignment horizontal="center" vertical="center" wrapText="1"/>
      <protection/>
    </xf>
    <xf numFmtId="180" fontId="27" fillId="0" borderId="28" xfId="68" applyNumberFormat="1" applyFont="1" applyFill="1" applyBorder="1" applyAlignment="1">
      <alignment horizontal="center" vertical="center"/>
      <protection/>
    </xf>
    <xf numFmtId="0" fontId="22" fillId="0" borderId="27" xfId="63" applyFont="1" applyBorder="1" applyAlignment="1">
      <alignment vertical="center" wrapText="1"/>
      <protection/>
    </xf>
    <xf numFmtId="180" fontId="33" fillId="0" borderId="28" xfId="68" applyNumberFormat="1" applyFont="1" applyFill="1" applyBorder="1" applyAlignment="1">
      <alignment horizontal="center" vertical="center"/>
      <protection/>
    </xf>
    <xf numFmtId="0" fontId="22" fillId="0" borderId="29" xfId="63" applyFont="1" applyBorder="1" applyAlignment="1">
      <alignment vertical="center" wrapText="1"/>
      <protection/>
    </xf>
    <xf numFmtId="3" fontId="33" fillId="0" borderId="30" xfId="68" applyNumberFormat="1" applyFont="1" applyFill="1" applyBorder="1" applyAlignment="1">
      <alignment horizontal="center" vertical="center" wrapText="1"/>
      <protection/>
    </xf>
    <xf numFmtId="3" fontId="33" fillId="0" borderId="30" xfId="68" applyNumberFormat="1" applyFont="1" applyFill="1" applyBorder="1" applyAlignment="1">
      <alignment horizontal="center" vertical="center"/>
      <protection/>
    </xf>
    <xf numFmtId="180" fontId="33" fillId="0" borderId="31" xfId="68" applyNumberFormat="1" applyFont="1" applyFill="1" applyBorder="1" applyAlignment="1">
      <alignment horizontal="center" vertical="center"/>
      <protection/>
    </xf>
    <xf numFmtId="14" fontId="27" fillId="0" borderId="28" xfId="49" applyNumberFormat="1" applyFont="1" applyBorder="1" applyAlignment="1">
      <alignment horizontal="center" vertical="center" wrapText="1"/>
      <protection/>
    </xf>
    <xf numFmtId="0" fontId="27" fillId="0" borderId="27" xfId="68" applyFont="1" applyFill="1" applyBorder="1" applyAlignment="1">
      <alignment horizontal="center" vertical="center" wrapText="1"/>
      <protection/>
    </xf>
    <xf numFmtId="3" fontId="27" fillId="4" borderId="10" xfId="68" applyNumberFormat="1" applyFont="1" applyFill="1" applyBorder="1" applyAlignment="1">
      <alignment horizontal="center" vertical="center"/>
      <protection/>
    </xf>
    <xf numFmtId="3" fontId="67" fillId="4" borderId="10" xfId="68" applyNumberFormat="1" applyFont="1" applyFill="1" applyBorder="1" applyAlignment="1">
      <alignment horizontal="center" vertical="center"/>
      <protection/>
    </xf>
    <xf numFmtId="3" fontId="67" fillId="4" borderId="32" xfId="68" applyNumberFormat="1" applyFont="1" applyFill="1" applyBorder="1" applyAlignment="1">
      <alignment horizontal="center" vertical="center"/>
      <protection/>
    </xf>
    <xf numFmtId="180" fontId="27" fillId="0" borderId="28" xfId="68" applyNumberFormat="1" applyFont="1" applyFill="1" applyBorder="1" applyAlignment="1">
      <alignment horizontal="center" vertical="center" wrapText="1"/>
      <protection/>
    </xf>
    <xf numFmtId="0" fontId="33" fillId="0" borderId="27" xfId="68" applyFont="1" applyFill="1" applyBorder="1" applyAlignment="1">
      <alignment horizontal="left" vertical="center" wrapText="1"/>
      <protection/>
    </xf>
    <xf numFmtId="3" fontId="48" fillId="0" borderId="10" xfId="49" applyNumberFormat="1" applyFont="1" applyBorder="1" applyAlignment="1">
      <alignment horizontal="center" vertical="center" wrapText="1"/>
      <protection/>
    </xf>
    <xf numFmtId="3" fontId="68" fillId="4" borderId="32" xfId="68" applyNumberFormat="1" applyFont="1" applyFill="1" applyBorder="1" applyAlignment="1">
      <alignment horizontal="center" vertical="center"/>
      <protection/>
    </xf>
    <xf numFmtId="180" fontId="33" fillId="0" borderId="28" xfId="68" applyNumberFormat="1" applyFont="1" applyFill="1" applyBorder="1" applyAlignment="1">
      <alignment horizontal="center" vertical="center" wrapText="1"/>
      <protection/>
    </xf>
    <xf numFmtId="0" fontId="33" fillId="0" borderId="29" xfId="68" applyFont="1" applyFill="1" applyBorder="1" applyAlignment="1">
      <alignment horizontal="left" vertical="center" wrapText="1"/>
      <protection/>
    </xf>
    <xf numFmtId="3" fontId="48" fillId="0" borderId="30" xfId="49" applyNumberFormat="1" applyFont="1" applyBorder="1" applyAlignment="1">
      <alignment horizontal="center" vertical="center" wrapText="1"/>
      <protection/>
    </xf>
    <xf numFmtId="3" fontId="68" fillId="4" borderId="33" xfId="68" applyNumberFormat="1" applyFont="1" applyFill="1" applyBorder="1" applyAlignment="1">
      <alignment horizontal="center" vertical="center"/>
      <protection/>
    </xf>
    <xf numFmtId="3" fontId="22" fillId="0" borderId="0" xfId="58" applyNumberFormat="1" applyFont="1" applyBorder="1" applyAlignment="1">
      <alignment horizontal="center" vertical="center"/>
      <protection/>
    </xf>
    <xf numFmtId="180" fontId="70" fillId="0" borderId="10" xfId="58" applyNumberFormat="1" applyFont="1" applyBorder="1" applyAlignment="1">
      <alignment horizontal="center" vertical="center"/>
      <protection/>
    </xf>
    <xf numFmtId="180" fontId="71" fillId="0" borderId="28" xfId="68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1" xfId="61" applyNumberFormat="1" applyFont="1" applyFill="1" applyBorder="1" applyAlignment="1">
      <alignment horizontal="center" vertical="center" wrapText="1"/>
      <protection/>
    </xf>
    <xf numFmtId="1" fontId="3" fillId="0" borderId="11" xfId="60" applyNumberFormat="1" applyFont="1" applyFill="1" applyBorder="1" applyAlignment="1">
      <alignment horizontal="center" vertical="center" wrapText="1"/>
      <protection/>
    </xf>
    <xf numFmtId="1" fontId="3" fillId="0" borderId="11" xfId="61" applyNumberFormat="1" applyFont="1" applyFill="1" applyBorder="1" applyAlignment="1">
      <alignment horizontal="center" vertical="center" wrapText="1"/>
      <protection/>
    </xf>
    <xf numFmtId="1" fontId="3" fillId="0" borderId="10" xfId="61" applyNumberFormat="1" applyFont="1" applyFill="1" applyBorder="1" applyAlignment="1">
      <alignment horizontal="center" vertical="center" wrapText="1"/>
      <protection/>
    </xf>
    <xf numFmtId="1" fontId="66" fillId="0" borderId="10" xfId="60" applyNumberFormat="1" applyFont="1" applyFill="1" applyBorder="1" applyAlignment="1">
      <alignment horizontal="center" vertical="center" wrapText="1"/>
      <protection/>
    </xf>
    <xf numFmtId="1" fontId="5" fillId="0" borderId="10" xfId="60" applyNumberFormat="1" applyFont="1" applyFill="1" applyBorder="1" applyAlignment="1">
      <alignment horizontal="center" vertical="center"/>
      <protection/>
    </xf>
    <xf numFmtId="0" fontId="66" fillId="0" borderId="10" xfId="50" applyFont="1" applyFill="1" applyBorder="1" applyAlignment="1">
      <alignment horizontal="left" vertical="center" wrapText="1"/>
      <protection/>
    </xf>
    <xf numFmtId="0" fontId="23" fillId="0" borderId="10" xfId="68" applyFont="1" applyFill="1" applyBorder="1" applyAlignment="1">
      <alignment horizontal="center" vertical="center" wrapText="1"/>
      <protection/>
    </xf>
    <xf numFmtId="0" fontId="23" fillId="0" borderId="28" xfId="68" applyFont="1" applyFill="1" applyBorder="1" applyAlignment="1">
      <alignment horizontal="center" vertical="center" wrapText="1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1" fontId="13" fillId="0" borderId="10" xfId="62" applyNumberFormat="1" applyFont="1" applyFill="1" applyBorder="1" applyAlignment="1" applyProtection="1">
      <alignment horizontal="center" vertical="center"/>
      <protection locked="0"/>
    </xf>
    <xf numFmtId="3" fontId="13" fillId="0" borderId="10" xfId="62" applyNumberFormat="1" applyFont="1" applyFill="1" applyBorder="1" applyAlignment="1" applyProtection="1">
      <alignment horizontal="center" vertical="center"/>
      <protection locked="0"/>
    </xf>
    <xf numFmtId="180" fontId="71" fillId="0" borderId="31" xfId="68" applyNumberFormat="1" applyFont="1" applyFill="1" applyBorder="1" applyAlignment="1">
      <alignment horizontal="center" vertical="center" wrapText="1"/>
      <protection/>
    </xf>
    <xf numFmtId="1" fontId="13" fillId="0" borderId="10" xfId="62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34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>
      <alignment horizontal="center" wrapText="1"/>
    </xf>
    <xf numFmtId="0" fontId="22" fillId="0" borderId="35" xfId="0" applyFont="1" applyBorder="1" applyAlignment="1">
      <alignment horizontal="center" vertical="center"/>
    </xf>
    <xf numFmtId="0" fontId="22" fillId="0" borderId="10" xfId="0" applyFont="1" applyAlignment="1">
      <alignment horizontal="center" vertical="center"/>
    </xf>
    <xf numFmtId="3" fontId="13" fillId="0" borderId="10" xfId="55" applyNumberFormat="1" applyFont="1" applyFill="1" applyBorder="1" applyAlignment="1">
      <alignment horizontal="center" vertical="center"/>
      <protection/>
    </xf>
    <xf numFmtId="181" fontId="5" fillId="0" borderId="36" xfId="60" applyNumberFormat="1" applyFont="1" applyFill="1" applyBorder="1" applyAlignment="1">
      <alignment horizontal="center" vertical="center"/>
      <protection/>
    </xf>
    <xf numFmtId="0" fontId="3" fillId="0" borderId="37" xfId="60" applyFont="1" applyFill="1" applyBorder="1" applyAlignment="1">
      <alignment horizontal="left" vertical="center" wrapText="1"/>
      <protection/>
    </xf>
    <xf numFmtId="1" fontId="3" fillId="0" borderId="37" xfId="61" applyNumberFormat="1" applyFont="1" applyFill="1" applyBorder="1" applyAlignment="1">
      <alignment horizontal="center" vertical="center" wrapText="1"/>
      <protection/>
    </xf>
    <xf numFmtId="1" fontId="66" fillId="0" borderId="37" xfId="60" applyNumberFormat="1" applyFont="1" applyFill="1" applyBorder="1" applyAlignment="1">
      <alignment horizontal="center" vertical="center" wrapText="1"/>
      <protection/>
    </xf>
    <xf numFmtId="181" fontId="5" fillId="0" borderId="37" xfId="60" applyNumberFormat="1" applyFont="1" applyFill="1" applyBorder="1" applyAlignment="1">
      <alignment horizontal="center" vertical="center"/>
      <protection/>
    </xf>
    <xf numFmtId="1" fontId="2" fillId="0" borderId="0" xfId="62" applyNumberFormat="1" applyFont="1" applyFill="1" applyBorder="1" applyAlignment="1" applyProtection="1">
      <alignment/>
      <protection locked="0"/>
    </xf>
    <xf numFmtId="1" fontId="1" fillId="0" borderId="0" xfId="62" applyNumberFormat="1" applyFont="1" applyFill="1" applyBorder="1" applyAlignment="1" applyProtection="1">
      <alignment horizontal="center"/>
      <protection locked="0"/>
    </xf>
    <xf numFmtId="1" fontId="1" fillId="0" borderId="27" xfId="62" applyNumberFormat="1" applyFont="1" applyFill="1" applyBorder="1" applyAlignment="1" applyProtection="1">
      <alignment horizontal="center"/>
      <protection/>
    </xf>
    <xf numFmtId="1" fontId="3" fillId="0" borderId="27" xfId="62" applyNumberFormat="1" applyFont="1" applyFill="1" applyBorder="1" applyAlignment="1" applyProtection="1">
      <alignment horizontal="center" vertical="center"/>
      <protection locked="0"/>
    </xf>
    <xf numFmtId="0" fontId="12" fillId="0" borderId="38" xfId="67" applyFont="1" applyFill="1" applyBorder="1" applyAlignment="1">
      <alignment horizontal="left"/>
      <protection/>
    </xf>
    <xf numFmtId="0" fontId="72" fillId="0" borderId="10" xfId="0" applyFont="1" applyBorder="1" applyAlignment="1">
      <alignment horizontal="center" vertical="center"/>
    </xf>
    <xf numFmtId="0" fontId="12" fillId="0" borderId="39" xfId="67" applyFont="1" applyFill="1" applyBorder="1" applyAlignment="1">
      <alignment horizontal="left"/>
      <protection/>
    </xf>
    <xf numFmtId="3" fontId="18" fillId="0" borderId="30" xfId="62" applyNumberFormat="1" applyFont="1" applyFill="1" applyBorder="1" applyAlignment="1" applyProtection="1">
      <alignment horizontal="center" vertical="center"/>
      <protection locked="0"/>
    </xf>
    <xf numFmtId="3" fontId="18" fillId="0" borderId="30" xfId="55" applyNumberFormat="1" applyFont="1" applyFill="1" applyBorder="1" applyAlignment="1">
      <alignment horizontal="center" vertical="center"/>
      <protection/>
    </xf>
    <xf numFmtId="180" fontId="17" fillId="0" borderId="30" xfId="62" applyNumberFormat="1" applyFont="1" applyFill="1" applyBorder="1" applyAlignment="1" applyProtection="1">
      <alignment horizontal="center" vertical="center"/>
      <protection locked="0"/>
    </xf>
    <xf numFmtId="3" fontId="17" fillId="0" borderId="30" xfId="62" applyNumberFormat="1" applyFont="1" applyFill="1" applyBorder="1" applyAlignment="1" applyProtection="1">
      <alignment horizontal="center" vertical="center"/>
      <protection locked="0"/>
    </xf>
    <xf numFmtId="3" fontId="13" fillId="0" borderId="30" xfId="62" applyNumberFormat="1" applyFont="1" applyFill="1" applyBorder="1" applyAlignment="1" applyProtection="1">
      <alignment horizontal="center" vertical="center"/>
      <protection locked="0"/>
    </xf>
    <xf numFmtId="1" fontId="18" fillId="0" borderId="30" xfId="62" applyNumberFormat="1" applyFont="1" applyFill="1" applyBorder="1" applyAlignment="1" applyProtection="1">
      <alignment horizontal="center" vertical="center"/>
      <protection locked="0"/>
    </xf>
    <xf numFmtId="181" fontId="17" fillId="0" borderId="30" xfId="62" applyNumberFormat="1" applyFont="1" applyFill="1" applyBorder="1" applyAlignment="1" applyProtection="1">
      <alignment horizontal="center" vertical="center"/>
      <protection locked="0"/>
    </xf>
    <xf numFmtId="1" fontId="17" fillId="0" borderId="30" xfId="62" applyNumberFormat="1" applyFont="1" applyFill="1" applyBorder="1" applyAlignment="1" applyProtection="1">
      <alignment horizontal="center" vertical="center"/>
      <protection locked="0"/>
    </xf>
    <xf numFmtId="1" fontId="13" fillId="0" borderId="30" xfId="62" applyNumberFormat="1" applyFont="1" applyFill="1" applyBorder="1" applyAlignment="1" applyProtection="1">
      <alignment horizontal="center" vertical="center"/>
      <protection locked="0"/>
    </xf>
    <xf numFmtId="0" fontId="72" fillId="0" borderId="30" xfId="0" applyFont="1" applyBorder="1" applyAlignment="1">
      <alignment horizontal="center" vertical="center"/>
    </xf>
    <xf numFmtId="3" fontId="13" fillId="0" borderId="30" xfId="55" applyNumberFormat="1" applyFont="1" applyFill="1" applyBorder="1" applyAlignment="1">
      <alignment horizontal="center" vertical="center"/>
      <protection/>
    </xf>
    <xf numFmtId="1" fontId="13" fillId="0" borderId="30" xfId="0" applyNumberFormat="1" applyFont="1" applyFill="1" applyBorder="1" applyAlignment="1">
      <alignment horizontal="center" wrapText="1"/>
    </xf>
    <xf numFmtId="1" fontId="13" fillId="0" borderId="40" xfId="62" applyNumberFormat="1" applyFont="1" applyFill="1" applyBorder="1" applyAlignment="1" applyProtection="1">
      <alignment horizontal="center" vertical="center" wrapText="1"/>
      <protection locked="0"/>
    </xf>
    <xf numFmtId="181" fontId="17" fillId="0" borderId="30" xfId="62" applyNumberFormat="1" applyFont="1" applyFill="1" applyBorder="1" applyAlignment="1" applyProtection="1">
      <alignment horizontal="center" vertical="center" wrapText="1"/>
      <protection locked="0"/>
    </xf>
    <xf numFmtId="3" fontId="17" fillId="0" borderId="30" xfId="62" applyNumberFormat="1" applyFont="1" applyFill="1" applyBorder="1" applyAlignment="1" applyProtection="1">
      <alignment horizontal="center" vertical="center" wrapText="1"/>
      <protection locked="0"/>
    </xf>
    <xf numFmtId="3" fontId="18" fillId="0" borderId="30" xfId="64" applyNumberFormat="1" applyFont="1" applyFill="1" applyBorder="1" applyAlignment="1">
      <alignment horizontal="center" vertical="center" wrapText="1"/>
      <protection/>
    </xf>
    <xf numFmtId="1" fontId="18" fillId="0" borderId="30" xfId="55" applyNumberFormat="1" applyFont="1" applyFill="1" applyBorder="1" applyAlignment="1">
      <alignment horizontal="center" vertical="center"/>
      <protection/>
    </xf>
    <xf numFmtId="3" fontId="75" fillId="0" borderId="10" xfId="62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Alignment="1">
      <alignment horizontal="center"/>
    </xf>
    <xf numFmtId="3" fontId="75" fillId="0" borderId="10" xfId="62" applyNumberFormat="1" applyFont="1" applyFill="1" applyBorder="1" applyAlignment="1" applyProtection="1">
      <alignment horizontal="center" vertical="center"/>
      <protection locked="0"/>
    </xf>
    <xf numFmtId="1" fontId="3" fillId="0" borderId="37" xfId="60" applyNumberFormat="1" applyFont="1" applyFill="1" applyBorder="1" applyAlignment="1">
      <alignment horizontal="center" vertical="center" wrapText="1"/>
      <protection/>
    </xf>
    <xf numFmtId="1" fontId="12" fillId="0" borderId="41" xfId="62" applyNumberFormat="1" applyFont="1" applyFill="1" applyBorder="1" applyAlignment="1" applyProtection="1">
      <alignment horizontal="center" vertical="center" wrapText="1"/>
      <protection/>
    </xf>
    <xf numFmtId="181" fontId="76" fillId="0" borderId="10" xfId="60" applyNumberFormat="1" applyFont="1" applyFill="1" applyBorder="1" applyAlignment="1">
      <alignment horizontal="center" vertical="center"/>
      <protection/>
    </xf>
    <xf numFmtId="0" fontId="76" fillId="0" borderId="10" xfId="60" applyFont="1" applyFill="1" applyBorder="1" applyAlignment="1">
      <alignment horizontal="center" vertical="center"/>
      <protection/>
    </xf>
    <xf numFmtId="0" fontId="38" fillId="0" borderId="10" xfId="65" applyFont="1" applyBorder="1" applyAlignment="1">
      <alignment horizontal="center" vertical="center" wrapText="1"/>
      <protection/>
    </xf>
    <xf numFmtId="0" fontId="23" fillId="0" borderId="0" xfId="68" applyFont="1" applyFill="1" applyAlignment="1">
      <alignment horizontal="center" wrapText="1"/>
      <protection/>
    </xf>
    <xf numFmtId="0" fontId="25" fillId="0" borderId="0" xfId="68" applyFont="1" applyFill="1" applyAlignment="1">
      <alignment horizontal="center"/>
      <protection/>
    </xf>
    <xf numFmtId="0" fontId="37" fillId="0" borderId="10" xfId="65" applyFont="1" applyFill="1" applyBorder="1" applyAlignment="1">
      <alignment horizontal="center" vertical="top" wrapText="1"/>
      <protection/>
    </xf>
    <xf numFmtId="173" fontId="38" fillId="0" borderId="10" xfId="65" applyNumberFormat="1" applyFont="1" applyFill="1" applyBorder="1" applyAlignment="1">
      <alignment horizontal="center" vertical="center" wrapText="1"/>
      <protection/>
    </xf>
    <xf numFmtId="0" fontId="38" fillId="0" borderId="10" xfId="65" applyFont="1" applyFill="1" applyBorder="1" applyAlignment="1">
      <alignment horizontal="center" vertical="center" wrapText="1"/>
      <protection/>
    </xf>
    <xf numFmtId="173" fontId="38" fillId="0" borderId="10" xfId="65" applyNumberFormat="1" applyFont="1" applyBorder="1" applyAlignment="1">
      <alignment horizontal="center" vertical="center" wrapText="1"/>
      <protection/>
    </xf>
    <xf numFmtId="180" fontId="45" fillId="0" borderId="10" xfId="58" applyNumberFormat="1" applyFont="1" applyFill="1" applyBorder="1" applyAlignment="1">
      <alignment horizontal="center" vertical="center" wrapText="1"/>
      <protection/>
    </xf>
    <xf numFmtId="180" fontId="45" fillId="0" borderId="10" xfId="57" applyNumberFormat="1" applyFont="1" applyFill="1" applyBorder="1" applyAlignment="1">
      <alignment horizontal="center" vertical="center" wrapText="1"/>
      <protection/>
    </xf>
    <xf numFmtId="181" fontId="45" fillId="0" borderId="10" xfId="58" applyNumberFormat="1" applyFont="1" applyFill="1" applyBorder="1" applyAlignment="1">
      <alignment horizontal="center" vertical="center"/>
      <protection/>
    </xf>
    <xf numFmtId="181" fontId="13" fillId="0" borderId="10" xfId="58" applyNumberFormat="1" applyFont="1" applyFill="1" applyBorder="1" applyAlignment="1">
      <alignment horizontal="center" wrapText="1"/>
      <protection/>
    </xf>
    <xf numFmtId="180" fontId="40" fillId="0" borderId="10" xfId="58" applyNumberFormat="1" applyFont="1" applyFill="1" applyBorder="1" applyAlignment="1">
      <alignment horizontal="center"/>
      <protection/>
    </xf>
    <xf numFmtId="0" fontId="24" fillId="0" borderId="42" xfId="58" applyFont="1" applyFill="1" applyBorder="1" applyAlignment="1">
      <alignment horizontal="center" vertical="center" wrapText="1"/>
      <protection/>
    </xf>
    <xf numFmtId="0" fontId="24" fillId="0" borderId="43" xfId="58" applyFont="1" applyFill="1" applyBorder="1" applyAlignment="1">
      <alignment horizontal="center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0" fontId="41" fillId="0" borderId="44" xfId="66" applyFont="1" applyFill="1" applyBorder="1" applyAlignment="1">
      <alignment horizontal="center" wrapText="1"/>
      <protection/>
    </xf>
    <xf numFmtId="0" fontId="41" fillId="0" borderId="45" xfId="66" applyFont="1" applyFill="1" applyBorder="1" applyAlignment="1">
      <alignment horizontal="center" wrapText="1"/>
      <protection/>
    </xf>
    <xf numFmtId="0" fontId="42" fillId="0" borderId="0" xfId="58" applyFont="1" applyFill="1" applyBorder="1" applyAlignment="1">
      <alignment horizontal="right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27" fillId="0" borderId="0" xfId="58" applyFont="1" applyFill="1" applyBorder="1" applyAlignment="1">
      <alignment horizontal="center" vertical="center" wrapText="1"/>
      <protection/>
    </xf>
    <xf numFmtId="0" fontId="36" fillId="0" borderId="0" xfId="58" applyFont="1" applyFill="1" applyBorder="1" applyAlignment="1">
      <alignment horizontal="center" vertical="center" wrapText="1"/>
      <protection/>
    </xf>
    <xf numFmtId="0" fontId="29" fillId="0" borderId="10" xfId="58" applyFont="1" applyFill="1" applyBorder="1" applyAlignment="1">
      <alignment horizontal="center" vertical="center" wrapText="1"/>
      <protection/>
    </xf>
    <xf numFmtId="0" fontId="44" fillId="0" borderId="10" xfId="58" applyFont="1" applyFill="1" applyBorder="1" applyAlignment="1">
      <alignment horizontal="center" vertical="center" wrapText="1"/>
      <protection/>
    </xf>
    <xf numFmtId="0" fontId="37" fillId="4" borderId="0" xfId="65" applyFont="1" applyFill="1" applyAlignment="1">
      <alignment horizontal="center" vertical="top" wrapText="1"/>
      <protection/>
    </xf>
    <xf numFmtId="0" fontId="26" fillId="0" borderId="46" xfId="68" applyFont="1" applyFill="1" applyBorder="1" applyAlignment="1">
      <alignment horizontal="center"/>
      <protection/>
    </xf>
    <xf numFmtId="0" fontId="26" fillId="0" borderId="47" xfId="68" applyFont="1" applyFill="1" applyBorder="1" applyAlignment="1">
      <alignment horizontal="center"/>
      <protection/>
    </xf>
    <xf numFmtId="2" fontId="27" fillId="0" borderId="48" xfId="68" applyNumberFormat="1" applyFont="1" applyFill="1" applyBorder="1" applyAlignment="1">
      <alignment horizontal="center" vertical="center" wrapText="1"/>
      <protection/>
    </xf>
    <xf numFmtId="2" fontId="27" fillId="0" borderId="10" xfId="68" applyNumberFormat="1" applyFont="1" applyFill="1" applyBorder="1" applyAlignment="1">
      <alignment horizontal="center" vertical="center" wrapText="1"/>
      <protection/>
    </xf>
    <xf numFmtId="0" fontId="27" fillId="0" borderId="48" xfId="68" applyFont="1" applyFill="1" applyBorder="1" applyAlignment="1">
      <alignment horizontal="center" vertical="center" wrapText="1"/>
      <protection/>
    </xf>
    <xf numFmtId="0" fontId="27" fillId="0" borderId="10" xfId="68" applyFont="1" applyFill="1" applyBorder="1" applyAlignment="1">
      <alignment horizontal="center" vertical="center" wrapText="1"/>
      <protection/>
    </xf>
    <xf numFmtId="14" fontId="27" fillId="0" borderId="48" xfId="49" applyNumberFormat="1" applyFont="1" applyBorder="1" applyAlignment="1">
      <alignment horizontal="center" vertical="center" wrapText="1"/>
      <protection/>
    </xf>
    <xf numFmtId="14" fontId="27" fillId="0" borderId="49" xfId="49" applyNumberFormat="1" applyFont="1" applyBorder="1" applyAlignment="1">
      <alignment horizontal="center" vertical="center" wrapText="1"/>
      <protection/>
    </xf>
    <xf numFmtId="0" fontId="31" fillId="0" borderId="0" xfId="68" applyFont="1" applyFill="1" applyAlignment="1">
      <alignment horizontal="center" wrapText="1"/>
      <protection/>
    </xf>
    <xf numFmtId="0" fontId="25" fillId="0" borderId="0" xfId="68" applyFont="1" applyFill="1" applyAlignment="1">
      <alignment horizontal="center" wrapText="1"/>
      <protection/>
    </xf>
    <xf numFmtId="0" fontId="26" fillId="0" borderId="50" xfId="68" applyFont="1" applyFill="1" applyBorder="1" applyAlignment="1">
      <alignment horizontal="center"/>
      <protection/>
    </xf>
    <xf numFmtId="0" fontId="26" fillId="0" borderId="27" xfId="68" applyFont="1" applyFill="1" applyBorder="1" applyAlignment="1">
      <alignment horizontal="center"/>
      <protection/>
    </xf>
    <xf numFmtId="0" fontId="23" fillId="0" borderId="48" xfId="68" applyFont="1" applyFill="1" applyBorder="1" applyAlignment="1">
      <alignment horizontal="center" vertical="center" wrapText="1"/>
      <protection/>
    </xf>
    <xf numFmtId="0" fontId="23" fillId="0" borderId="10" xfId="68" applyFont="1" applyFill="1" applyBorder="1" applyAlignment="1">
      <alignment horizontal="center" vertical="center" wrapText="1"/>
      <protection/>
    </xf>
    <xf numFmtId="0" fontId="23" fillId="0" borderId="49" xfId="68" applyFont="1" applyFill="1" applyBorder="1" applyAlignment="1">
      <alignment horizontal="center" vertical="center" wrapText="1"/>
      <protection/>
    </xf>
    <xf numFmtId="0" fontId="38" fillId="0" borderId="0" xfId="61" applyFont="1" applyAlignment="1">
      <alignment horizontal="center"/>
      <protection/>
    </xf>
    <xf numFmtId="0" fontId="38" fillId="0" borderId="51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52" xfId="60" applyFont="1" applyFill="1" applyBorder="1" applyAlignment="1">
      <alignment horizontal="center" vertical="center"/>
      <protection/>
    </xf>
    <xf numFmtId="0" fontId="9" fillId="0" borderId="53" xfId="59" applyFont="1" applyFill="1" applyBorder="1" applyAlignment="1">
      <alignment horizontal="left" vertical="center" wrapText="1"/>
      <protection/>
    </xf>
    <xf numFmtId="181" fontId="5" fillId="0" borderId="32" xfId="60" applyNumberFormat="1" applyFont="1" applyFill="1" applyBorder="1" applyAlignment="1">
      <alignment horizontal="center" vertical="center"/>
      <protection/>
    </xf>
    <xf numFmtId="181" fontId="5" fillId="0" borderId="54" xfId="60" applyNumberFormat="1" applyFont="1" applyFill="1" applyBorder="1" applyAlignment="1">
      <alignment horizontal="center" vertical="center"/>
      <protection/>
    </xf>
    <xf numFmtId="0" fontId="39" fillId="0" borderId="53" xfId="60" applyFont="1" applyFill="1" applyBorder="1" applyAlignment="1">
      <alignment horizontal="center" vertical="center" wrapText="1"/>
      <protection/>
    </xf>
    <xf numFmtId="0" fontId="39" fillId="0" borderId="51" xfId="60" applyFont="1" applyFill="1" applyBorder="1" applyAlignment="1">
      <alignment horizontal="center" vertical="center" wrapText="1"/>
      <protection/>
    </xf>
    <xf numFmtId="0" fontId="5" fillId="0" borderId="32" xfId="60" applyFont="1" applyFill="1" applyBorder="1" applyAlignment="1">
      <alignment horizontal="center" vertical="center"/>
      <protection/>
    </xf>
    <xf numFmtId="0" fontId="5" fillId="0" borderId="54" xfId="60" applyFont="1" applyFill="1" applyBorder="1" applyAlignment="1">
      <alignment horizontal="center" vertical="center"/>
      <protection/>
    </xf>
    <xf numFmtId="1" fontId="14" fillId="0" borderId="10" xfId="62" applyNumberFormat="1" applyFont="1" applyFill="1" applyBorder="1" applyAlignment="1" applyProtection="1">
      <alignment horizontal="center" vertical="center" wrapText="1"/>
      <protection/>
    </xf>
    <xf numFmtId="1" fontId="1" fillId="0" borderId="46" xfId="62" applyNumberFormat="1" applyFont="1" applyFill="1" applyBorder="1" applyAlignment="1" applyProtection="1">
      <alignment horizontal="center"/>
      <protection/>
    </xf>
    <xf numFmtId="1" fontId="1" fillId="0" borderId="55" xfId="62" applyNumberFormat="1" applyFont="1" applyFill="1" applyBorder="1" applyAlignment="1" applyProtection="1">
      <alignment horizontal="center"/>
      <protection/>
    </xf>
    <xf numFmtId="1" fontId="1" fillId="0" borderId="47" xfId="62" applyNumberFormat="1" applyFont="1" applyFill="1" applyBorder="1" applyAlignment="1" applyProtection="1">
      <alignment horizontal="center"/>
      <protection/>
    </xf>
    <xf numFmtId="1" fontId="12" fillId="0" borderId="48" xfId="62" applyNumberFormat="1" applyFont="1" applyFill="1" applyBorder="1" applyAlignment="1" applyProtection="1">
      <alignment horizontal="center" vertical="center" wrapText="1"/>
      <protection/>
    </xf>
    <xf numFmtId="1" fontId="12" fillId="0" borderId="10" xfId="62" applyNumberFormat="1" applyFont="1" applyFill="1" applyBorder="1" applyAlignment="1" applyProtection="1">
      <alignment horizontal="center" vertical="center" wrapText="1"/>
      <protection/>
    </xf>
    <xf numFmtId="1" fontId="12" fillId="0" borderId="56" xfId="62" applyNumberFormat="1" applyFont="1" applyFill="1" applyBorder="1" applyAlignment="1" applyProtection="1">
      <alignment horizontal="center" vertical="center" wrapText="1"/>
      <protection/>
    </xf>
    <xf numFmtId="1" fontId="12" fillId="0" borderId="57" xfId="62" applyNumberFormat="1" applyFont="1" applyFill="1" applyBorder="1" applyAlignment="1" applyProtection="1">
      <alignment horizontal="center" vertical="center" wrapText="1"/>
      <protection/>
    </xf>
    <xf numFmtId="1" fontId="12" fillId="0" borderId="58" xfId="62" applyNumberFormat="1" applyFont="1" applyFill="1" applyBorder="1" applyAlignment="1" applyProtection="1">
      <alignment horizontal="center" vertical="center" wrapText="1"/>
      <protection/>
    </xf>
    <xf numFmtId="1" fontId="12" fillId="0" borderId="59" xfId="62" applyNumberFormat="1" applyFont="1" applyFill="1" applyBorder="1" applyAlignment="1" applyProtection="1">
      <alignment horizontal="center" vertical="center" wrapText="1"/>
      <protection/>
    </xf>
    <xf numFmtId="1" fontId="12" fillId="0" borderId="60" xfId="62" applyNumberFormat="1" applyFont="1" applyFill="1" applyBorder="1" applyAlignment="1" applyProtection="1">
      <alignment horizontal="center" vertical="center" wrapText="1"/>
      <protection/>
    </xf>
    <xf numFmtId="1" fontId="12" fillId="0" borderId="0" xfId="62" applyNumberFormat="1" applyFont="1" applyFill="1" applyBorder="1" applyAlignment="1" applyProtection="1">
      <alignment horizontal="center" vertical="center" wrapText="1"/>
      <protection/>
    </xf>
    <xf numFmtId="1" fontId="12" fillId="0" borderId="61" xfId="62" applyNumberFormat="1" applyFont="1" applyFill="1" applyBorder="1" applyAlignment="1" applyProtection="1">
      <alignment horizontal="center" vertical="center" wrapText="1"/>
      <protection/>
    </xf>
    <xf numFmtId="1" fontId="14" fillId="0" borderId="56" xfId="62" applyNumberFormat="1" applyFont="1" applyFill="1" applyBorder="1" applyAlignment="1" applyProtection="1">
      <alignment horizontal="center" vertical="center" wrapText="1"/>
      <protection/>
    </xf>
    <xf numFmtId="1" fontId="14" fillId="0" borderId="11" xfId="62" applyNumberFormat="1" applyFont="1" applyFill="1" applyBorder="1" applyAlignment="1" applyProtection="1">
      <alignment horizontal="center" vertical="center" wrapText="1"/>
      <protection/>
    </xf>
    <xf numFmtId="1" fontId="15" fillId="0" borderId="10" xfId="62" applyNumberFormat="1" applyFont="1" applyFill="1" applyBorder="1" applyAlignment="1" applyProtection="1">
      <alignment horizontal="center" vertical="center" wrapText="1"/>
      <protection/>
    </xf>
    <xf numFmtId="1" fontId="37" fillId="0" borderId="0" xfId="62" applyNumberFormat="1" applyFont="1" applyFill="1" applyAlignment="1" applyProtection="1">
      <alignment horizontal="center"/>
      <protection locked="0"/>
    </xf>
    <xf numFmtId="1" fontId="37" fillId="0" borderId="0" xfId="62" applyNumberFormat="1" applyFont="1" applyFill="1" applyBorder="1" applyAlignment="1" applyProtection="1">
      <alignment horizontal="center"/>
      <protection locked="0"/>
    </xf>
    <xf numFmtId="1" fontId="12" fillId="0" borderId="12" xfId="62" applyNumberFormat="1" applyFont="1" applyFill="1" applyBorder="1" applyAlignment="1" applyProtection="1">
      <alignment horizontal="center" vertical="center" wrapText="1"/>
      <protection/>
    </xf>
    <xf numFmtId="1" fontId="12" fillId="0" borderId="51" xfId="62" applyNumberFormat="1" applyFont="1" applyFill="1" applyBorder="1" applyAlignment="1" applyProtection="1">
      <alignment horizontal="center" vertical="center" wrapText="1"/>
      <protection/>
    </xf>
    <xf numFmtId="1" fontId="12" fillId="0" borderId="52" xfId="62" applyNumberFormat="1" applyFont="1" applyFill="1" applyBorder="1" applyAlignment="1" applyProtection="1">
      <alignment horizontal="center" vertical="center" wrapText="1"/>
      <protection/>
    </xf>
    <xf numFmtId="1" fontId="15" fillId="0" borderId="32" xfId="62" applyNumberFormat="1" applyFont="1" applyFill="1" applyBorder="1" applyAlignment="1" applyProtection="1">
      <alignment horizontal="center" vertical="center" wrapText="1"/>
      <protection/>
    </xf>
    <xf numFmtId="1" fontId="15" fillId="0" borderId="54" xfId="62" applyNumberFormat="1" applyFont="1" applyFill="1" applyBorder="1" applyAlignment="1" applyProtection="1">
      <alignment horizontal="center" vertical="center" wrapText="1"/>
      <protection/>
    </xf>
    <xf numFmtId="1" fontId="12" fillId="0" borderId="62" xfId="62" applyNumberFormat="1" applyFont="1" applyFill="1" applyBorder="1" applyAlignment="1" applyProtection="1">
      <alignment horizontal="center" vertical="center" wrapText="1"/>
      <protection/>
    </xf>
    <xf numFmtId="1" fontId="12" fillId="0" borderId="63" xfId="62" applyNumberFormat="1" applyFont="1" applyFill="1" applyBorder="1" applyAlignment="1" applyProtection="1">
      <alignment horizontal="center" vertical="center" wrapText="1"/>
      <protection/>
    </xf>
    <xf numFmtId="1" fontId="12" fillId="0" borderId="64" xfId="62" applyNumberFormat="1" applyFont="1" applyFill="1" applyBorder="1" applyAlignment="1" applyProtection="1">
      <alignment horizontal="center" vertical="center" wrapText="1"/>
      <protection/>
    </xf>
    <xf numFmtId="1" fontId="12" fillId="0" borderId="65" xfId="62" applyNumberFormat="1" applyFont="1" applyFill="1" applyBorder="1" applyAlignment="1" applyProtection="1">
      <alignment horizontal="center" vertical="center" wrapText="1"/>
      <protection/>
    </xf>
    <xf numFmtId="1" fontId="12" fillId="0" borderId="53" xfId="62" applyNumberFormat="1" applyFont="1" applyFill="1" applyBorder="1" applyAlignment="1" applyProtection="1">
      <alignment horizontal="center" vertical="center" wrapText="1"/>
      <protection/>
    </xf>
    <xf numFmtId="1" fontId="12" fillId="0" borderId="66" xfId="62" applyNumberFormat="1" applyFont="1" applyFill="1" applyBorder="1" applyAlignment="1" applyProtection="1">
      <alignment horizontal="center" vertical="center" wrapText="1"/>
      <protection/>
    </xf>
    <xf numFmtId="1" fontId="12" fillId="0" borderId="48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" fontId="12" fillId="0" borderId="54" xfId="62" applyNumberFormat="1" applyFont="1" applyFill="1" applyBorder="1" applyAlignment="1" applyProtection="1">
      <alignment horizontal="center" vertical="center" wrapText="1"/>
      <protection/>
    </xf>
    <xf numFmtId="1" fontId="16" fillId="0" borderId="10" xfId="62" applyNumberFormat="1" applyFont="1" applyFill="1" applyBorder="1" applyAlignment="1" applyProtection="1">
      <alignment horizontal="center" vertical="center" wrapText="1"/>
      <protection/>
    </xf>
    <xf numFmtId="1" fontId="12" fillId="0" borderId="67" xfId="62" applyNumberFormat="1" applyFont="1" applyFill="1" applyBorder="1" applyAlignment="1" applyProtection="1">
      <alignment horizontal="center" vertical="center" wrapText="1"/>
      <protection/>
    </xf>
    <xf numFmtId="1" fontId="12" fillId="0" borderId="41" xfId="62" applyNumberFormat="1" applyFont="1" applyFill="1" applyBorder="1" applyAlignment="1" applyProtection="1">
      <alignment horizontal="center" vertical="center" wrapText="1"/>
      <protection/>
    </xf>
    <xf numFmtId="1" fontId="12" fillId="0" borderId="34" xfId="62" applyNumberFormat="1" applyFont="1" applyFill="1" applyBorder="1" applyAlignment="1" applyProtection="1">
      <alignment horizontal="center" vertical="center" wrapText="1"/>
      <protection/>
    </xf>
    <xf numFmtId="1" fontId="12" fillId="0" borderId="68" xfId="62" applyNumberFormat="1" applyFont="1" applyFill="1" applyBorder="1" applyAlignment="1" applyProtection="1">
      <alignment horizontal="center" vertical="center" wrapText="1"/>
      <protection/>
    </xf>
    <xf numFmtId="1" fontId="12" fillId="0" borderId="0" xfId="62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 3" xfId="49"/>
    <cellStyle name="Звичайний 3 2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 2" xfId="59"/>
    <cellStyle name="Обычный 5 3" xfId="60"/>
    <cellStyle name="Обычный 6 3" xfId="61"/>
    <cellStyle name="Обычный_06" xfId="62"/>
    <cellStyle name="Обычный_09_Професійний склад" xfId="63"/>
    <cellStyle name="Обычный_12 Зинкевич" xfId="64"/>
    <cellStyle name="Обычный_27.08.2013" xfId="65"/>
    <cellStyle name="Обычный_TБЛ-12~1" xfId="66"/>
    <cellStyle name="Обычный_ПОСЛУГИ січень-лютий Хм.обл" xfId="67"/>
    <cellStyle name="Обычный_Форма7Н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73" zoomScaleSheetLayoutView="73" zoomScalePageLayoutView="0" workbookViewId="0" topLeftCell="A1">
      <selection activeCell="A9" sqref="A9"/>
    </sheetView>
  </sheetViews>
  <sheetFormatPr defaultColWidth="10.28125" defaultRowHeight="15"/>
  <cols>
    <col min="1" max="1" width="68.7109375" style="82" customWidth="1"/>
    <col min="2" max="2" width="25.57421875" style="88" customWidth="1"/>
    <col min="3" max="3" width="26.28125" style="88" customWidth="1"/>
    <col min="4" max="237" width="7.8515625" style="82" customWidth="1"/>
    <col min="238" max="238" width="39.28125" style="82" customWidth="1"/>
    <col min="239" max="16384" width="10.28125" style="82" customWidth="1"/>
  </cols>
  <sheetData>
    <row r="1" spans="1:3" ht="49.5" customHeight="1">
      <c r="A1" s="250" t="s">
        <v>180</v>
      </c>
      <c r="B1" s="250"/>
      <c r="C1" s="250"/>
    </row>
    <row r="2" spans="1:3" ht="38.25" customHeight="1" thickBot="1">
      <c r="A2" s="251" t="s">
        <v>147</v>
      </c>
      <c r="B2" s="252"/>
      <c r="C2" s="252"/>
    </row>
    <row r="3" spans="1:3" s="85" customFormat="1" ht="39" customHeight="1" thickTop="1">
      <c r="A3" s="84"/>
      <c r="B3" s="248" t="s">
        <v>78</v>
      </c>
      <c r="C3" s="249"/>
    </row>
    <row r="4" spans="1:3" s="85" customFormat="1" ht="40.5" customHeight="1" thickBot="1">
      <c r="A4" s="86"/>
      <c r="B4" s="123" t="s">
        <v>181</v>
      </c>
      <c r="C4" s="124" t="s">
        <v>182</v>
      </c>
    </row>
    <row r="5" spans="1:3" s="85" customFormat="1" ht="63" customHeight="1" thickTop="1">
      <c r="A5" s="117" t="s">
        <v>90</v>
      </c>
      <c r="B5" s="106">
        <v>570.8</v>
      </c>
      <c r="C5" s="107">
        <v>572.3</v>
      </c>
    </row>
    <row r="6" spans="1:3" s="85" customFormat="1" ht="48.75" customHeight="1">
      <c r="A6" s="118" t="s">
        <v>89</v>
      </c>
      <c r="B6" s="108">
        <v>60.6</v>
      </c>
      <c r="C6" s="109">
        <v>61.2</v>
      </c>
    </row>
    <row r="7" spans="1:3" s="85" customFormat="1" ht="57" customHeight="1">
      <c r="A7" s="119" t="s">
        <v>91</v>
      </c>
      <c r="B7" s="110">
        <v>521.6</v>
      </c>
      <c r="C7" s="111">
        <v>525.6</v>
      </c>
    </row>
    <row r="8" spans="1:3" s="85" customFormat="1" ht="54.75" customHeight="1">
      <c r="A8" s="120" t="s">
        <v>88</v>
      </c>
      <c r="B8" s="112">
        <v>55.3</v>
      </c>
      <c r="C8" s="113">
        <v>56.2</v>
      </c>
    </row>
    <row r="9" spans="1:3" s="85" customFormat="1" ht="70.5" customHeight="1">
      <c r="A9" s="121" t="s">
        <v>146</v>
      </c>
      <c r="B9" s="114">
        <v>49.2</v>
      </c>
      <c r="C9" s="115">
        <v>46.7</v>
      </c>
    </row>
    <row r="10" spans="1:3" s="85" customFormat="1" ht="60.75" customHeight="1">
      <c r="A10" s="122" t="s">
        <v>92</v>
      </c>
      <c r="B10" s="108">
        <v>8.6</v>
      </c>
      <c r="C10" s="116">
        <v>8.2</v>
      </c>
    </row>
    <row r="11" spans="1:3" s="89" customFormat="1" ht="15">
      <c r="A11" s="87"/>
      <c r="B11" s="87"/>
      <c r="C11" s="88"/>
    </row>
    <row r="12" spans="1:3" s="91" customFormat="1" ht="12" customHeight="1">
      <c r="A12" s="90"/>
      <c r="B12" s="90"/>
      <c r="C12" s="88"/>
    </row>
    <row r="13" ht="15">
      <c r="A13" s="92"/>
    </row>
    <row r="14" ht="15">
      <c r="A14" s="92"/>
    </row>
    <row r="15" ht="15">
      <c r="A15" s="92"/>
    </row>
    <row r="16" ht="15">
      <c r="A16" s="92"/>
    </row>
    <row r="17" ht="15">
      <c r="A17" s="92"/>
    </row>
    <row r="18" ht="15">
      <c r="A18" s="92"/>
    </row>
    <row r="19" ht="15">
      <c r="A19" s="92"/>
    </row>
    <row r="20" ht="15">
      <c r="A20" s="92"/>
    </row>
    <row r="21" ht="15">
      <c r="A21" s="92"/>
    </row>
    <row r="22" ht="15">
      <c r="A22" s="92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12" sqref="D12"/>
    </sheetView>
  </sheetViews>
  <sheetFormatPr defaultColWidth="8.28125" defaultRowHeight="15"/>
  <cols>
    <col min="1" max="1" width="20.8515625" style="94" customWidth="1"/>
    <col min="2" max="2" width="16.421875" style="94" customWidth="1"/>
    <col min="3" max="3" width="14.421875" style="94" customWidth="1"/>
    <col min="4" max="4" width="14.00390625" style="94" customWidth="1"/>
    <col min="5" max="5" width="13.28125" style="94" customWidth="1"/>
    <col min="6" max="7" width="12.7109375" style="94" customWidth="1"/>
    <col min="8" max="8" width="12.57421875" style="94" customWidth="1"/>
    <col min="9" max="9" width="13.7109375" style="94" customWidth="1"/>
    <col min="10" max="10" width="9.140625" style="95" customWidth="1"/>
    <col min="11" max="252" width="9.140625" style="94" customWidth="1"/>
    <col min="253" max="253" width="18.57421875" style="94" customWidth="1"/>
    <col min="254" max="254" width="11.57421875" style="94" customWidth="1"/>
    <col min="255" max="255" width="11.00390625" style="94" customWidth="1"/>
    <col min="256" max="16384" width="8.28125" style="94" customWidth="1"/>
  </cols>
  <sheetData>
    <row r="1" spans="1:9" s="93" customFormat="1" ht="18" customHeight="1">
      <c r="A1" s="255" t="s">
        <v>79</v>
      </c>
      <c r="B1" s="255"/>
      <c r="C1" s="255"/>
      <c r="D1" s="255"/>
      <c r="E1" s="255"/>
      <c r="F1" s="255"/>
      <c r="G1" s="255"/>
      <c r="H1" s="255"/>
      <c r="I1" s="255"/>
    </row>
    <row r="2" spans="1:9" s="93" customFormat="1" ht="15.75" customHeight="1">
      <c r="A2" s="255" t="s">
        <v>183</v>
      </c>
      <c r="B2" s="255"/>
      <c r="C2" s="255"/>
      <c r="D2" s="255"/>
      <c r="E2" s="255"/>
      <c r="F2" s="255"/>
      <c r="G2" s="255"/>
      <c r="H2" s="255"/>
      <c r="I2" s="255"/>
    </row>
    <row r="3" spans="1:9" s="93" customFormat="1" ht="14.25" customHeight="1">
      <c r="A3" s="256" t="s">
        <v>80</v>
      </c>
      <c r="B3" s="256"/>
      <c r="C3" s="256"/>
      <c r="D3" s="256"/>
      <c r="E3" s="256"/>
      <c r="F3" s="256"/>
      <c r="G3" s="256"/>
      <c r="H3" s="256"/>
      <c r="I3" s="256"/>
    </row>
    <row r="4" spans="1:9" s="93" customFormat="1" ht="9" customHeight="1" hidden="1">
      <c r="A4" s="256"/>
      <c r="B4" s="256"/>
      <c r="C4" s="256"/>
      <c r="D4" s="256"/>
      <c r="E4" s="256"/>
      <c r="F4" s="256"/>
      <c r="G4" s="256"/>
      <c r="H4" s="256"/>
      <c r="I4" s="256"/>
    </row>
    <row r="5" spans="1:9" ht="18" customHeight="1">
      <c r="A5" s="83" t="s">
        <v>77</v>
      </c>
      <c r="F5" s="253"/>
      <c r="G5" s="253"/>
      <c r="H5" s="253"/>
      <c r="I5" s="253"/>
    </row>
    <row r="6" spans="1:9" s="96" customFormat="1" ht="16.5" customHeight="1">
      <c r="A6" s="254"/>
      <c r="B6" s="257" t="s">
        <v>81</v>
      </c>
      <c r="C6" s="257"/>
      <c r="D6" s="257" t="s">
        <v>82</v>
      </c>
      <c r="E6" s="257"/>
      <c r="F6" s="257" t="s">
        <v>83</v>
      </c>
      <c r="G6" s="257"/>
      <c r="H6" s="257" t="s">
        <v>84</v>
      </c>
      <c r="I6" s="257"/>
    </row>
    <row r="7" spans="1:9" s="97" customFormat="1" ht="27.75" customHeight="1">
      <c r="A7" s="254"/>
      <c r="B7" s="105" t="s">
        <v>4</v>
      </c>
      <c r="C7" s="105" t="s">
        <v>148</v>
      </c>
      <c r="D7" s="105" t="s">
        <v>4</v>
      </c>
      <c r="E7" s="105" t="s">
        <v>148</v>
      </c>
      <c r="F7" s="105" t="s">
        <v>4</v>
      </c>
      <c r="G7" s="105" t="s">
        <v>148</v>
      </c>
      <c r="H7" s="105" t="s">
        <v>4</v>
      </c>
      <c r="I7" s="105" t="s">
        <v>148</v>
      </c>
    </row>
    <row r="8" spans="1:9" s="96" customFormat="1" ht="12.75" customHeight="1">
      <c r="A8" s="98"/>
      <c r="B8" s="258" t="s">
        <v>85</v>
      </c>
      <c r="C8" s="258"/>
      <c r="D8" s="258" t="s">
        <v>86</v>
      </c>
      <c r="E8" s="258"/>
      <c r="F8" s="258" t="s">
        <v>85</v>
      </c>
      <c r="G8" s="258"/>
      <c r="H8" s="258" t="s">
        <v>86</v>
      </c>
      <c r="I8" s="258"/>
    </row>
    <row r="9" spans="1:9" s="100" customFormat="1" ht="18" customHeight="1">
      <c r="A9" s="99" t="s">
        <v>20</v>
      </c>
      <c r="B9" s="243">
        <v>16223.499999999998</v>
      </c>
      <c r="C9" s="244">
        <v>16408.5</v>
      </c>
      <c r="D9" s="245">
        <v>56.3</v>
      </c>
      <c r="E9" s="245">
        <v>57.2</v>
      </c>
      <c r="F9" s="244">
        <v>1676.8999999999999</v>
      </c>
      <c r="G9" s="244">
        <v>1549.3</v>
      </c>
      <c r="H9" s="245">
        <v>9.4</v>
      </c>
      <c r="I9" s="245">
        <v>8.6</v>
      </c>
    </row>
    <row r="10" spans="1:9" ht="15.75" customHeight="1">
      <c r="A10" s="101" t="s">
        <v>21</v>
      </c>
      <c r="B10" s="246">
        <v>646.3</v>
      </c>
      <c r="C10" s="246">
        <v>654.3</v>
      </c>
      <c r="D10" s="246">
        <v>55.8</v>
      </c>
      <c r="E10" s="246">
        <v>56.9</v>
      </c>
      <c r="F10" s="247">
        <v>76.7</v>
      </c>
      <c r="G10" s="247">
        <v>72</v>
      </c>
      <c r="H10" s="246">
        <v>10.6</v>
      </c>
      <c r="I10" s="246">
        <v>9.9</v>
      </c>
    </row>
    <row r="11" spans="1:9" ht="15.75" customHeight="1">
      <c r="A11" s="101" t="s">
        <v>22</v>
      </c>
      <c r="B11" s="246">
        <v>366.9</v>
      </c>
      <c r="C11" s="246">
        <v>371.8</v>
      </c>
      <c r="D11" s="246">
        <v>48.9</v>
      </c>
      <c r="E11" s="246">
        <v>49.6</v>
      </c>
      <c r="F11" s="247">
        <v>52.2</v>
      </c>
      <c r="G11" s="247">
        <v>47.6</v>
      </c>
      <c r="H11" s="246">
        <v>12.5</v>
      </c>
      <c r="I11" s="246">
        <v>11.3</v>
      </c>
    </row>
    <row r="12" spans="1:9" ht="15.75" customHeight="1">
      <c r="A12" s="101" t="s">
        <v>23</v>
      </c>
      <c r="B12" s="246">
        <v>1394.1</v>
      </c>
      <c r="C12" s="246">
        <v>1409.4</v>
      </c>
      <c r="D12" s="246">
        <v>58.2</v>
      </c>
      <c r="E12" s="246">
        <v>58.9</v>
      </c>
      <c r="F12" s="247">
        <v>127.5</v>
      </c>
      <c r="G12" s="247">
        <v>117.4</v>
      </c>
      <c r="H12" s="246">
        <v>8.4</v>
      </c>
      <c r="I12" s="246">
        <v>7.7</v>
      </c>
    </row>
    <row r="13" spans="1:9" ht="15.75" customHeight="1">
      <c r="A13" s="101" t="s">
        <v>24</v>
      </c>
      <c r="B13" s="246">
        <v>735.3</v>
      </c>
      <c r="C13" s="246">
        <v>740.9</v>
      </c>
      <c r="D13" s="246">
        <v>49.5</v>
      </c>
      <c r="E13" s="246">
        <v>50</v>
      </c>
      <c r="F13" s="247">
        <v>124.5</v>
      </c>
      <c r="G13" s="247">
        <v>120.6</v>
      </c>
      <c r="H13" s="246">
        <v>14.5</v>
      </c>
      <c r="I13" s="246">
        <v>14</v>
      </c>
    </row>
    <row r="14" spans="1:9" ht="15.75" customHeight="1">
      <c r="A14" s="101" t="s">
        <v>25</v>
      </c>
      <c r="B14" s="246">
        <v>515.9</v>
      </c>
      <c r="C14" s="246">
        <v>519</v>
      </c>
      <c r="D14" s="246">
        <v>57</v>
      </c>
      <c r="E14" s="246">
        <v>57.8</v>
      </c>
      <c r="F14" s="247">
        <v>62</v>
      </c>
      <c r="G14" s="247">
        <v>59.1</v>
      </c>
      <c r="H14" s="246">
        <v>10.7</v>
      </c>
      <c r="I14" s="246">
        <v>10.2</v>
      </c>
    </row>
    <row r="15" spans="1:9" ht="15.75" customHeight="1">
      <c r="A15" s="101" t="s">
        <v>26</v>
      </c>
      <c r="B15" s="246">
        <v>498.1</v>
      </c>
      <c r="C15" s="246">
        <v>503.7</v>
      </c>
      <c r="D15" s="246">
        <v>54</v>
      </c>
      <c r="E15" s="246">
        <v>54.7</v>
      </c>
      <c r="F15" s="247">
        <v>57.7</v>
      </c>
      <c r="G15" s="247">
        <v>54.5</v>
      </c>
      <c r="H15" s="246">
        <v>10.4</v>
      </c>
      <c r="I15" s="246">
        <v>9.8</v>
      </c>
    </row>
    <row r="16" spans="1:9" ht="15.75" customHeight="1">
      <c r="A16" s="101" t="s">
        <v>27</v>
      </c>
      <c r="B16" s="246">
        <v>723.6</v>
      </c>
      <c r="C16" s="246">
        <v>733.5</v>
      </c>
      <c r="D16" s="246">
        <v>55.5</v>
      </c>
      <c r="E16" s="246">
        <v>56.8</v>
      </c>
      <c r="F16" s="247">
        <v>83</v>
      </c>
      <c r="G16" s="247">
        <v>79.2</v>
      </c>
      <c r="H16" s="246">
        <v>10.3</v>
      </c>
      <c r="I16" s="246">
        <v>9.7</v>
      </c>
    </row>
    <row r="17" spans="1:9" ht="15.75" customHeight="1">
      <c r="A17" s="101" t="s">
        <v>28</v>
      </c>
      <c r="B17" s="246">
        <v>559.1</v>
      </c>
      <c r="C17" s="246">
        <v>565.4</v>
      </c>
      <c r="D17" s="246">
        <v>55</v>
      </c>
      <c r="E17" s="246">
        <v>55.6</v>
      </c>
      <c r="F17" s="247">
        <v>51.1</v>
      </c>
      <c r="G17" s="247">
        <v>47.7</v>
      </c>
      <c r="H17" s="246">
        <v>8.4</v>
      </c>
      <c r="I17" s="246">
        <v>7.8</v>
      </c>
    </row>
    <row r="18" spans="1:9" ht="15.75" customHeight="1">
      <c r="A18" s="101" t="s">
        <v>87</v>
      </c>
      <c r="B18" s="246">
        <v>740.5</v>
      </c>
      <c r="C18" s="246">
        <v>755.5</v>
      </c>
      <c r="D18" s="246">
        <v>58</v>
      </c>
      <c r="E18" s="246">
        <v>58.5</v>
      </c>
      <c r="F18" s="247">
        <v>50</v>
      </c>
      <c r="G18" s="247">
        <v>49.3</v>
      </c>
      <c r="H18" s="246">
        <v>6.3</v>
      </c>
      <c r="I18" s="246">
        <v>6.1</v>
      </c>
    </row>
    <row r="19" spans="1:9" ht="15.75" customHeight="1">
      <c r="A19" s="101" t="s">
        <v>29</v>
      </c>
      <c r="B19" s="246">
        <v>379</v>
      </c>
      <c r="C19" s="246">
        <v>382.4</v>
      </c>
      <c r="D19" s="246">
        <v>53.6</v>
      </c>
      <c r="E19" s="246">
        <v>54.7</v>
      </c>
      <c r="F19" s="247">
        <v>53</v>
      </c>
      <c r="G19" s="247">
        <v>49.8</v>
      </c>
      <c r="H19" s="246">
        <v>12.3</v>
      </c>
      <c r="I19" s="246">
        <v>11.5</v>
      </c>
    </row>
    <row r="20" spans="1:9" ht="15.75" customHeight="1">
      <c r="A20" s="101" t="s">
        <v>30</v>
      </c>
      <c r="B20" s="246">
        <v>295.2</v>
      </c>
      <c r="C20" s="246">
        <v>300</v>
      </c>
      <c r="D20" s="246">
        <v>55.2</v>
      </c>
      <c r="E20" s="246">
        <v>57.2</v>
      </c>
      <c r="F20" s="247">
        <v>57.9</v>
      </c>
      <c r="G20" s="247">
        <v>53.3</v>
      </c>
      <c r="H20" s="246">
        <v>16.4</v>
      </c>
      <c r="I20" s="246">
        <v>15.1</v>
      </c>
    </row>
    <row r="21" spans="1:9" ht="15.75" customHeight="1">
      <c r="A21" s="101" t="s">
        <v>32</v>
      </c>
      <c r="B21" s="246">
        <v>1052.7</v>
      </c>
      <c r="C21" s="246">
        <v>1062.2</v>
      </c>
      <c r="D21" s="246">
        <v>56.3</v>
      </c>
      <c r="E21" s="246">
        <v>56.9</v>
      </c>
      <c r="F21" s="247">
        <v>85.4</v>
      </c>
      <c r="G21" s="247">
        <v>77.2</v>
      </c>
      <c r="H21" s="246">
        <v>7.5</v>
      </c>
      <c r="I21" s="246">
        <v>6.8</v>
      </c>
    </row>
    <row r="22" spans="1:9" ht="15.75" customHeight="1">
      <c r="A22" s="101" t="s">
        <v>33</v>
      </c>
      <c r="B22" s="246">
        <v>492.6</v>
      </c>
      <c r="C22" s="246">
        <v>497.7</v>
      </c>
      <c r="D22" s="246">
        <v>57.1</v>
      </c>
      <c r="E22" s="246">
        <v>58.3</v>
      </c>
      <c r="F22" s="247">
        <v>55.3</v>
      </c>
      <c r="G22" s="247">
        <v>52.5</v>
      </c>
      <c r="H22" s="246">
        <v>10.1</v>
      </c>
      <c r="I22" s="246">
        <v>9.5</v>
      </c>
    </row>
    <row r="23" spans="1:9" ht="15.75" customHeight="1">
      <c r="A23" s="101" t="s">
        <v>34</v>
      </c>
      <c r="B23" s="246">
        <v>990.3</v>
      </c>
      <c r="C23" s="246">
        <v>1004.5</v>
      </c>
      <c r="D23" s="246">
        <v>56.3</v>
      </c>
      <c r="E23" s="246">
        <v>57.3</v>
      </c>
      <c r="F23" s="247">
        <v>76.1</v>
      </c>
      <c r="G23" s="247">
        <v>64.8</v>
      </c>
      <c r="H23" s="246">
        <v>7.1</v>
      </c>
      <c r="I23" s="246">
        <v>6.1</v>
      </c>
    </row>
    <row r="24" spans="1:9" ht="15.75" customHeight="1">
      <c r="A24" s="101" t="s">
        <v>35</v>
      </c>
      <c r="B24" s="246">
        <v>575.2</v>
      </c>
      <c r="C24" s="246">
        <v>580.9</v>
      </c>
      <c r="D24" s="246">
        <v>54</v>
      </c>
      <c r="E24" s="246">
        <v>55.1</v>
      </c>
      <c r="F24" s="247">
        <v>77.3</v>
      </c>
      <c r="G24" s="247">
        <v>72.5</v>
      </c>
      <c r="H24" s="246">
        <v>11.8</v>
      </c>
      <c r="I24" s="246">
        <v>11.1</v>
      </c>
    </row>
    <row r="25" spans="1:9" ht="15.75" customHeight="1">
      <c r="A25" s="101" t="s">
        <v>36</v>
      </c>
      <c r="B25" s="246">
        <v>462.5</v>
      </c>
      <c r="C25" s="246">
        <v>475.6</v>
      </c>
      <c r="D25" s="246">
        <v>55.3</v>
      </c>
      <c r="E25" s="246">
        <v>57</v>
      </c>
      <c r="F25" s="247">
        <v>60.6</v>
      </c>
      <c r="G25" s="247">
        <v>50.5</v>
      </c>
      <c r="H25" s="246">
        <v>11.6</v>
      </c>
      <c r="I25" s="246">
        <v>9.6</v>
      </c>
    </row>
    <row r="26" spans="1:9" ht="15.75" customHeight="1">
      <c r="A26" s="101" t="s">
        <v>37</v>
      </c>
      <c r="B26" s="246">
        <v>486</v>
      </c>
      <c r="C26" s="246">
        <v>489</v>
      </c>
      <c r="D26" s="246">
        <v>57.9</v>
      </c>
      <c r="E26" s="246">
        <v>58.8</v>
      </c>
      <c r="F26" s="247">
        <v>47.9</v>
      </c>
      <c r="G26" s="247">
        <v>45.5</v>
      </c>
      <c r="H26" s="246">
        <v>9</v>
      </c>
      <c r="I26" s="246">
        <v>8.5</v>
      </c>
    </row>
    <row r="27" spans="1:9" ht="15.75" customHeight="1">
      <c r="A27" s="101" t="s">
        <v>38</v>
      </c>
      <c r="B27" s="246">
        <v>402</v>
      </c>
      <c r="C27" s="246">
        <v>411.8</v>
      </c>
      <c r="D27" s="246">
        <v>51.4</v>
      </c>
      <c r="E27" s="246">
        <v>52.8</v>
      </c>
      <c r="F27" s="247">
        <v>52.2</v>
      </c>
      <c r="G27" s="247">
        <v>46.8</v>
      </c>
      <c r="H27" s="246">
        <v>11.5</v>
      </c>
      <c r="I27" s="246">
        <v>10.2</v>
      </c>
    </row>
    <row r="28" spans="1:9" ht="15.75" customHeight="1">
      <c r="A28" s="101" t="s">
        <v>39</v>
      </c>
      <c r="B28" s="246">
        <v>1251.6</v>
      </c>
      <c r="C28" s="246">
        <v>1265.3</v>
      </c>
      <c r="D28" s="246">
        <v>60.8</v>
      </c>
      <c r="E28" s="246">
        <v>61.8</v>
      </c>
      <c r="F28" s="247">
        <v>78.8</v>
      </c>
      <c r="G28" s="247">
        <v>67.3</v>
      </c>
      <c r="H28" s="246">
        <v>5.9</v>
      </c>
      <c r="I28" s="246">
        <v>5.1</v>
      </c>
    </row>
    <row r="29" spans="1:9" ht="15.75" customHeight="1">
      <c r="A29" s="101" t="s">
        <v>40</v>
      </c>
      <c r="B29" s="246">
        <v>445.3</v>
      </c>
      <c r="C29" s="246">
        <v>449.5</v>
      </c>
      <c r="D29" s="246">
        <v>56.6</v>
      </c>
      <c r="E29" s="246">
        <v>57.7</v>
      </c>
      <c r="F29" s="247">
        <v>55.2</v>
      </c>
      <c r="G29" s="247">
        <v>51.3</v>
      </c>
      <c r="H29" s="246">
        <v>11</v>
      </c>
      <c r="I29" s="246">
        <v>10.2</v>
      </c>
    </row>
    <row r="30" spans="1:9" ht="15.75" customHeight="1">
      <c r="A30" s="101" t="s">
        <v>41</v>
      </c>
      <c r="B30" s="246">
        <v>521.6</v>
      </c>
      <c r="C30" s="246">
        <v>525.6</v>
      </c>
      <c r="D30" s="246">
        <v>55.3</v>
      </c>
      <c r="E30" s="246">
        <v>56.2</v>
      </c>
      <c r="F30" s="247">
        <v>49.2</v>
      </c>
      <c r="G30" s="247">
        <v>46.7</v>
      </c>
      <c r="H30" s="246">
        <v>8.6</v>
      </c>
      <c r="I30" s="246">
        <v>8.2</v>
      </c>
    </row>
    <row r="31" spans="1:9" ht="15.75" customHeight="1">
      <c r="A31" s="101" t="s">
        <v>42</v>
      </c>
      <c r="B31" s="246">
        <v>518.9</v>
      </c>
      <c r="C31" s="246">
        <v>524</v>
      </c>
      <c r="D31" s="246">
        <v>56.7</v>
      </c>
      <c r="E31" s="246">
        <v>57.8</v>
      </c>
      <c r="F31" s="247">
        <v>57.9</v>
      </c>
      <c r="G31" s="247">
        <v>53.2</v>
      </c>
      <c r="H31" s="246">
        <v>10</v>
      </c>
      <c r="I31" s="246">
        <v>9.2</v>
      </c>
    </row>
    <row r="32" spans="1:9" ht="15.75" customHeight="1">
      <c r="A32" s="101" t="s">
        <v>43</v>
      </c>
      <c r="B32" s="246">
        <v>381.8</v>
      </c>
      <c r="C32" s="246">
        <v>384.9</v>
      </c>
      <c r="D32" s="246">
        <v>57</v>
      </c>
      <c r="E32" s="246">
        <v>57.5</v>
      </c>
      <c r="F32" s="247">
        <v>34.6</v>
      </c>
      <c r="G32" s="247">
        <v>31.9</v>
      </c>
      <c r="H32" s="246">
        <v>8.3</v>
      </c>
      <c r="I32" s="246">
        <v>7.7</v>
      </c>
    </row>
    <row r="33" spans="1:9" ht="15.75" customHeight="1">
      <c r="A33" s="101" t="s">
        <v>44</v>
      </c>
      <c r="B33" s="246">
        <v>427.8</v>
      </c>
      <c r="C33" s="246">
        <v>431.1</v>
      </c>
      <c r="D33" s="246">
        <v>56.3</v>
      </c>
      <c r="E33" s="246">
        <v>57.4</v>
      </c>
      <c r="F33" s="247">
        <v>53.8</v>
      </c>
      <c r="G33" s="247">
        <v>50.8</v>
      </c>
      <c r="H33" s="246">
        <v>11.2</v>
      </c>
      <c r="I33" s="246">
        <v>10.5</v>
      </c>
    </row>
    <row r="34" spans="1:9" ht="15.75" customHeight="1">
      <c r="A34" s="101" t="s">
        <v>45</v>
      </c>
      <c r="B34" s="246">
        <v>1361.2</v>
      </c>
      <c r="C34" s="246">
        <v>1370.5</v>
      </c>
      <c r="D34" s="246">
        <v>62</v>
      </c>
      <c r="E34" s="246">
        <v>62.7</v>
      </c>
      <c r="F34" s="247">
        <v>97</v>
      </c>
      <c r="G34" s="247">
        <v>87.8</v>
      </c>
      <c r="H34" s="246">
        <v>6.7</v>
      </c>
      <c r="I34" s="246">
        <v>6</v>
      </c>
    </row>
    <row r="35" spans="1:9" ht="15.75">
      <c r="A35" s="102"/>
      <c r="B35" s="103"/>
      <c r="C35" s="104"/>
      <c r="D35" s="102"/>
      <c r="E35" s="102"/>
      <c r="F35" s="102"/>
      <c r="G35" s="102"/>
      <c r="H35" s="102"/>
      <c r="I35" s="102"/>
    </row>
    <row r="36" spans="1:9" ht="15">
      <c r="A36" s="102"/>
      <c r="C36" s="102"/>
      <c r="D36" s="102"/>
      <c r="E36" s="102"/>
      <c r="F36" s="102"/>
      <c r="G36" s="102"/>
      <c r="H36" s="102"/>
      <c r="I36" s="102"/>
    </row>
    <row r="37" spans="1:9" ht="12.75">
      <c r="A37" s="103"/>
      <c r="C37" s="103"/>
      <c r="D37" s="103"/>
      <c r="E37" s="103"/>
      <c r="F37" s="103"/>
      <c r="G37" s="103"/>
      <c r="H37" s="103"/>
      <c r="I37" s="103"/>
    </row>
    <row r="38" spans="1:9" ht="12.75">
      <c r="A38" s="103"/>
      <c r="C38" s="103"/>
      <c r="D38" s="103"/>
      <c r="E38" s="103"/>
      <c r="F38" s="103"/>
      <c r="G38" s="103"/>
      <c r="H38" s="103"/>
      <c r="I38" s="103"/>
    </row>
  </sheetData>
  <sheetProtection/>
  <mergeCells count="14">
    <mergeCell ref="B8:C8"/>
    <mergeCell ref="D8:E8"/>
    <mergeCell ref="F8:G8"/>
    <mergeCell ref="H8:I8"/>
    <mergeCell ref="F5:I5"/>
    <mergeCell ref="A6:A7"/>
    <mergeCell ref="A1:I1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8" sqref="D8"/>
    </sheetView>
  </sheetViews>
  <sheetFormatPr defaultColWidth="9.140625" defaultRowHeight="15"/>
  <cols>
    <col min="1" max="1" width="1.28515625" style="150" hidden="1" customWidth="1"/>
    <col min="2" max="2" width="33.421875" style="150" customWidth="1"/>
    <col min="3" max="3" width="15.00390625" style="150" customWidth="1"/>
    <col min="4" max="4" width="13.8515625" style="150" customWidth="1"/>
    <col min="5" max="5" width="14.140625" style="150" customWidth="1"/>
    <col min="6" max="6" width="16.7109375" style="150" customWidth="1"/>
    <col min="7" max="7" width="9.140625" style="150" customWidth="1"/>
    <col min="8" max="10" width="0" style="150" hidden="1" customWidth="1"/>
    <col min="11" max="16384" width="9.140625" style="150" customWidth="1"/>
  </cols>
  <sheetData>
    <row r="1" s="125" customFormat="1" ht="10.5" customHeight="1">
      <c r="F1" s="126"/>
    </row>
    <row r="2" spans="1:6" s="127" customFormat="1" ht="51" customHeight="1">
      <c r="A2" s="259" t="s">
        <v>93</v>
      </c>
      <c r="B2" s="259"/>
      <c r="C2" s="259"/>
      <c r="D2" s="259"/>
      <c r="E2" s="259"/>
      <c r="F2" s="259"/>
    </row>
    <row r="3" spans="1:6" s="127" customFormat="1" ht="20.25" customHeight="1">
      <c r="A3" s="128"/>
      <c r="B3" s="128"/>
      <c r="C3" s="128"/>
      <c r="D3" s="128"/>
      <c r="E3" s="128"/>
      <c r="F3" s="128"/>
    </row>
    <row r="4" spans="1:6" s="127" customFormat="1" ht="16.5" customHeight="1">
      <c r="A4" s="128"/>
      <c r="B4" s="128"/>
      <c r="C4" s="128"/>
      <c r="D4" s="128"/>
      <c r="E4" s="128"/>
      <c r="F4" s="129" t="s">
        <v>94</v>
      </c>
    </row>
    <row r="5" spans="1:6" s="127" customFormat="1" ht="24.75" customHeight="1">
      <c r="A5" s="128"/>
      <c r="B5" s="239"/>
      <c r="C5" s="240">
        <v>2017</v>
      </c>
      <c r="D5" s="242">
        <v>2018</v>
      </c>
      <c r="E5" s="236" t="s">
        <v>95</v>
      </c>
      <c r="F5" s="236"/>
    </row>
    <row r="6" spans="1:6" s="127" customFormat="1" ht="54.75" customHeight="1">
      <c r="A6" s="130"/>
      <c r="B6" s="239"/>
      <c r="C6" s="241"/>
      <c r="D6" s="236"/>
      <c r="E6" s="131" t="s">
        <v>2</v>
      </c>
      <c r="F6" s="132" t="s">
        <v>96</v>
      </c>
    </row>
    <row r="7" spans="2:6" s="133" customFormat="1" ht="19.5" customHeight="1">
      <c r="B7" s="134" t="s">
        <v>19</v>
      </c>
      <c r="C7" s="135">
        <v>1</v>
      </c>
      <c r="D7" s="136">
        <v>2</v>
      </c>
      <c r="E7" s="135">
        <v>3</v>
      </c>
      <c r="F7" s="136">
        <v>4</v>
      </c>
    </row>
    <row r="8" spans="2:10" s="137" customFormat="1" ht="27.75" customHeight="1">
      <c r="B8" s="138" t="s">
        <v>98</v>
      </c>
      <c r="C8" s="139">
        <f>SUM(C9:C31)</f>
        <v>4731</v>
      </c>
      <c r="D8" s="139">
        <f>SUM(D9:D33)</f>
        <v>5092</v>
      </c>
      <c r="E8" s="140">
        <f>ROUND(D8/C8*100,1)</f>
        <v>107.6</v>
      </c>
      <c r="F8" s="139">
        <f aca="true" t="shared" si="0" ref="F8:F31">D8-C8</f>
        <v>361</v>
      </c>
      <c r="I8" s="141"/>
      <c r="J8" s="141"/>
    </row>
    <row r="9" spans="2:10" s="142" customFormat="1" ht="23.25" customHeight="1">
      <c r="B9" s="143" t="s">
        <v>99</v>
      </c>
      <c r="C9" s="149">
        <v>141</v>
      </c>
      <c r="D9" s="197">
        <v>101</v>
      </c>
      <c r="E9" s="145">
        <f aca="true" t="shared" si="1" ref="E9:E31">ROUND(D9/C9*100,1)</f>
        <v>71.6</v>
      </c>
      <c r="F9" s="144">
        <f t="shared" si="0"/>
        <v>-40</v>
      </c>
      <c r="H9" s="146">
        <f>ROUND(D9/$D$8*100,1)</f>
        <v>2</v>
      </c>
      <c r="I9" s="147">
        <f>ROUND(C9/1000,1)</f>
        <v>0.1</v>
      </c>
      <c r="J9" s="147">
        <f>ROUND(D9/1000,1)</f>
        <v>0.1</v>
      </c>
    </row>
    <row r="10" spans="2:10" s="142" customFormat="1" ht="23.25" customHeight="1">
      <c r="B10" s="143" t="s">
        <v>100</v>
      </c>
      <c r="C10" s="149">
        <v>35</v>
      </c>
      <c r="D10" s="198">
        <v>47</v>
      </c>
      <c r="E10" s="145">
        <f t="shared" si="1"/>
        <v>134.3</v>
      </c>
      <c r="F10" s="144">
        <f t="shared" si="0"/>
        <v>12</v>
      </c>
      <c r="H10" s="146">
        <f aca="true" t="shared" si="2" ref="H10:H16">ROUND(D10/$D$8*100,1)</f>
        <v>0.9</v>
      </c>
      <c r="I10" s="147">
        <f aca="true" t="shared" si="3" ref="I10:J31">ROUND(C10/1000,1)</f>
        <v>0</v>
      </c>
      <c r="J10" s="147">
        <f t="shared" si="3"/>
        <v>0</v>
      </c>
    </row>
    <row r="11" spans="2:10" s="142" customFormat="1" ht="23.25" customHeight="1">
      <c r="B11" s="143" t="s">
        <v>101</v>
      </c>
      <c r="C11" s="149">
        <v>129</v>
      </c>
      <c r="D11" s="198">
        <v>408</v>
      </c>
      <c r="E11" s="145">
        <f t="shared" si="1"/>
        <v>316.3</v>
      </c>
      <c r="F11" s="144">
        <f t="shared" si="0"/>
        <v>279</v>
      </c>
      <c r="H11" s="148">
        <f t="shared" si="2"/>
        <v>8</v>
      </c>
      <c r="I11" s="147">
        <f t="shared" si="3"/>
        <v>0.1</v>
      </c>
      <c r="J11" s="147">
        <f t="shared" si="3"/>
        <v>0.4</v>
      </c>
    </row>
    <row r="12" spans="2:10" s="142" customFormat="1" ht="23.25" customHeight="1">
      <c r="B12" s="143" t="s">
        <v>102</v>
      </c>
      <c r="C12" s="149">
        <v>111</v>
      </c>
      <c r="D12" s="198">
        <v>67</v>
      </c>
      <c r="E12" s="145">
        <f t="shared" si="1"/>
        <v>60.4</v>
      </c>
      <c r="F12" s="144">
        <f t="shared" si="0"/>
        <v>-44</v>
      </c>
      <c r="H12" s="146">
        <f t="shared" si="2"/>
        <v>1.3</v>
      </c>
      <c r="I12" s="147">
        <f t="shared" si="3"/>
        <v>0.1</v>
      </c>
      <c r="J12" s="147">
        <f t="shared" si="3"/>
        <v>0.1</v>
      </c>
    </row>
    <row r="13" spans="2:10" s="142" customFormat="1" ht="23.25" customHeight="1">
      <c r="B13" s="143" t="s">
        <v>103</v>
      </c>
      <c r="C13" s="149">
        <v>71</v>
      </c>
      <c r="D13" s="198">
        <v>65</v>
      </c>
      <c r="E13" s="145">
        <f t="shared" si="1"/>
        <v>91.5</v>
      </c>
      <c r="F13" s="144">
        <f t="shared" si="0"/>
        <v>-6</v>
      </c>
      <c r="H13" s="148">
        <f t="shared" si="2"/>
        <v>1.3</v>
      </c>
      <c r="I13" s="147">
        <f t="shared" si="3"/>
        <v>0.1</v>
      </c>
      <c r="J13" s="147">
        <f t="shared" si="3"/>
        <v>0.1</v>
      </c>
    </row>
    <row r="14" spans="2:10" s="142" customFormat="1" ht="23.25" customHeight="1">
      <c r="B14" s="143" t="s">
        <v>104</v>
      </c>
      <c r="C14" s="149">
        <v>48</v>
      </c>
      <c r="D14" s="198">
        <v>208</v>
      </c>
      <c r="E14" s="145">
        <f t="shared" si="1"/>
        <v>433.3</v>
      </c>
      <c r="F14" s="144">
        <f t="shared" si="0"/>
        <v>160</v>
      </c>
      <c r="H14" s="146">
        <f t="shared" si="2"/>
        <v>4.1</v>
      </c>
      <c r="I14" s="147">
        <f t="shared" si="3"/>
        <v>0</v>
      </c>
      <c r="J14" s="147">
        <f t="shared" si="3"/>
        <v>0.2</v>
      </c>
    </row>
    <row r="15" spans="2:10" s="142" customFormat="1" ht="23.25" customHeight="1">
      <c r="B15" s="143" t="s">
        <v>105</v>
      </c>
      <c r="C15" s="149">
        <v>49</v>
      </c>
      <c r="D15" s="198">
        <v>157</v>
      </c>
      <c r="E15" s="145">
        <f t="shared" si="1"/>
        <v>320.4</v>
      </c>
      <c r="F15" s="144">
        <f t="shared" si="0"/>
        <v>108</v>
      </c>
      <c r="H15" s="146">
        <f t="shared" si="2"/>
        <v>3.1</v>
      </c>
      <c r="I15" s="147">
        <f t="shared" si="3"/>
        <v>0</v>
      </c>
      <c r="J15" s="147">
        <f t="shared" si="3"/>
        <v>0.2</v>
      </c>
    </row>
    <row r="16" spans="2:10" s="142" customFormat="1" ht="23.25" customHeight="1">
      <c r="B16" s="143" t="s">
        <v>106</v>
      </c>
      <c r="C16" s="149">
        <v>59</v>
      </c>
      <c r="D16" s="198">
        <v>172</v>
      </c>
      <c r="E16" s="145">
        <f>ROUND(D16/C16*100,1)</f>
        <v>291.5</v>
      </c>
      <c r="F16" s="144">
        <f t="shared" si="0"/>
        <v>113</v>
      </c>
      <c r="H16" s="146">
        <f t="shared" si="2"/>
        <v>3.4</v>
      </c>
      <c r="I16" s="147">
        <f t="shared" si="3"/>
        <v>0.1</v>
      </c>
      <c r="J16" s="147">
        <f t="shared" si="3"/>
        <v>0.2</v>
      </c>
    </row>
    <row r="17" spans="2:10" s="142" customFormat="1" ht="23.25" customHeight="1">
      <c r="B17" s="143" t="s">
        <v>107</v>
      </c>
      <c r="C17" s="149">
        <v>0</v>
      </c>
      <c r="D17" s="198">
        <v>0</v>
      </c>
      <c r="E17" s="177" t="e">
        <f t="shared" si="1"/>
        <v>#DIV/0!</v>
      </c>
      <c r="F17" s="144">
        <f t="shared" si="0"/>
        <v>0</v>
      </c>
      <c r="H17" s="146">
        <f>ROUND(D18/$D$8*100,1)</f>
        <v>1.1</v>
      </c>
      <c r="I17" s="147">
        <f t="shared" si="3"/>
        <v>0</v>
      </c>
      <c r="J17" s="147">
        <f>ROUND(D18/1000,1)</f>
        <v>0.1</v>
      </c>
    </row>
    <row r="18" spans="2:10" s="142" customFormat="1" ht="23.25" customHeight="1">
      <c r="B18" s="143" t="s">
        <v>108</v>
      </c>
      <c r="C18" s="149">
        <v>69</v>
      </c>
      <c r="D18" s="198">
        <v>58</v>
      </c>
      <c r="E18" s="145">
        <f t="shared" si="1"/>
        <v>84.1</v>
      </c>
      <c r="F18" s="144">
        <f t="shared" si="0"/>
        <v>-11</v>
      </c>
      <c r="H18" s="146">
        <f aca="true" t="shared" si="4" ref="H18:H29">ROUND(D20/$D$8*100,1)</f>
        <v>4.8</v>
      </c>
      <c r="I18" s="147">
        <f t="shared" si="3"/>
        <v>0.1</v>
      </c>
      <c r="J18" s="147">
        <f aca="true" t="shared" si="5" ref="J18:J29">ROUND(D20/1000,1)</f>
        <v>0.2</v>
      </c>
    </row>
    <row r="19" spans="2:10" s="142" customFormat="1" ht="23.25" customHeight="1">
      <c r="B19" s="143" t="s">
        <v>109</v>
      </c>
      <c r="C19" s="149">
        <v>0</v>
      </c>
      <c r="D19" s="198">
        <v>40</v>
      </c>
      <c r="E19" s="177" t="e">
        <f t="shared" si="1"/>
        <v>#DIV/0!</v>
      </c>
      <c r="F19" s="144">
        <f t="shared" si="0"/>
        <v>40</v>
      </c>
      <c r="H19" s="146">
        <f t="shared" si="4"/>
        <v>9.6</v>
      </c>
      <c r="I19" s="147">
        <f t="shared" si="3"/>
        <v>0</v>
      </c>
      <c r="J19" s="147">
        <f t="shared" si="5"/>
        <v>0.5</v>
      </c>
    </row>
    <row r="20" spans="2:10" s="142" customFormat="1" ht="23.25" customHeight="1">
      <c r="B20" s="143" t="s">
        <v>110</v>
      </c>
      <c r="C20" s="149">
        <v>151</v>
      </c>
      <c r="D20" s="198">
        <v>243</v>
      </c>
      <c r="E20" s="145">
        <f t="shared" si="1"/>
        <v>160.9</v>
      </c>
      <c r="F20" s="144">
        <f t="shared" si="0"/>
        <v>92</v>
      </c>
      <c r="H20" s="148">
        <f t="shared" si="4"/>
        <v>2.7</v>
      </c>
      <c r="I20" s="147">
        <f t="shared" si="3"/>
        <v>0.2</v>
      </c>
      <c r="J20" s="147">
        <f t="shared" si="5"/>
        <v>0.1</v>
      </c>
    </row>
    <row r="21" spans="2:10" s="142" customFormat="1" ht="23.25" customHeight="1">
      <c r="B21" s="143" t="s">
        <v>111</v>
      </c>
      <c r="C21" s="149">
        <v>666</v>
      </c>
      <c r="D21" s="198">
        <v>489</v>
      </c>
      <c r="E21" s="145">
        <f t="shared" si="1"/>
        <v>73.4</v>
      </c>
      <c r="F21" s="144">
        <f t="shared" si="0"/>
        <v>-177</v>
      </c>
      <c r="H21" s="148">
        <f t="shared" si="4"/>
        <v>0.7</v>
      </c>
      <c r="I21" s="147">
        <f t="shared" si="3"/>
        <v>0.7</v>
      </c>
      <c r="J21" s="147">
        <f t="shared" si="5"/>
        <v>0</v>
      </c>
    </row>
    <row r="22" spans="2:10" s="142" customFormat="1" ht="23.25" customHeight="1">
      <c r="B22" s="143" t="s">
        <v>112</v>
      </c>
      <c r="C22" s="149">
        <v>230</v>
      </c>
      <c r="D22" s="198">
        <v>137</v>
      </c>
      <c r="E22" s="145">
        <f t="shared" si="1"/>
        <v>59.6</v>
      </c>
      <c r="F22" s="144">
        <f t="shared" si="0"/>
        <v>-93</v>
      </c>
      <c r="H22" s="148">
        <f t="shared" si="4"/>
        <v>1.3</v>
      </c>
      <c r="I22" s="147">
        <f t="shared" si="3"/>
        <v>0.2</v>
      </c>
      <c r="J22" s="147">
        <f t="shared" si="5"/>
        <v>0.1</v>
      </c>
    </row>
    <row r="23" spans="2:10" s="142" customFormat="1" ht="23.25" customHeight="1">
      <c r="B23" s="143" t="s">
        <v>113</v>
      </c>
      <c r="C23" s="149">
        <v>10</v>
      </c>
      <c r="D23" s="198">
        <v>36</v>
      </c>
      <c r="E23" s="145">
        <f t="shared" si="1"/>
        <v>360</v>
      </c>
      <c r="F23" s="144">
        <f t="shared" si="0"/>
        <v>26</v>
      </c>
      <c r="H23" s="146">
        <f t="shared" si="4"/>
        <v>1.5</v>
      </c>
      <c r="I23" s="147">
        <f t="shared" si="3"/>
        <v>0</v>
      </c>
      <c r="J23" s="147">
        <f t="shared" si="5"/>
        <v>0.1</v>
      </c>
    </row>
    <row r="24" spans="2:10" s="142" customFormat="1" ht="23.25" customHeight="1">
      <c r="B24" s="143" t="s">
        <v>114</v>
      </c>
      <c r="C24" s="149">
        <v>30</v>
      </c>
      <c r="D24" s="198">
        <v>65</v>
      </c>
      <c r="E24" s="145">
        <f t="shared" si="1"/>
        <v>216.7</v>
      </c>
      <c r="F24" s="144">
        <f t="shared" si="0"/>
        <v>35</v>
      </c>
      <c r="H24" s="146">
        <f t="shared" si="4"/>
        <v>2.5</v>
      </c>
      <c r="I24" s="147">
        <f t="shared" si="3"/>
        <v>0</v>
      </c>
      <c r="J24" s="147">
        <f t="shared" si="5"/>
        <v>0.1</v>
      </c>
    </row>
    <row r="25" spans="2:10" s="142" customFormat="1" ht="23.25" customHeight="1">
      <c r="B25" s="143" t="s">
        <v>115</v>
      </c>
      <c r="C25" s="149">
        <v>157</v>
      </c>
      <c r="D25" s="198">
        <v>75</v>
      </c>
      <c r="E25" s="145">
        <f t="shared" si="1"/>
        <v>47.8</v>
      </c>
      <c r="F25" s="144">
        <f t="shared" si="0"/>
        <v>-82</v>
      </c>
      <c r="H25" s="146">
        <f t="shared" si="4"/>
        <v>3.8</v>
      </c>
      <c r="I25" s="147">
        <f t="shared" si="3"/>
        <v>0.2</v>
      </c>
      <c r="J25" s="147">
        <f t="shared" si="5"/>
        <v>0.2</v>
      </c>
    </row>
    <row r="26" spans="2:10" s="142" customFormat="1" ht="23.25" customHeight="1">
      <c r="B26" s="143" t="s">
        <v>116</v>
      </c>
      <c r="C26" s="149">
        <v>34</v>
      </c>
      <c r="D26" s="198">
        <v>126</v>
      </c>
      <c r="E26" s="145">
        <f t="shared" si="1"/>
        <v>370.6</v>
      </c>
      <c r="F26" s="144">
        <f t="shared" si="0"/>
        <v>92</v>
      </c>
      <c r="H26" s="146">
        <f t="shared" si="4"/>
        <v>2.4</v>
      </c>
      <c r="I26" s="147">
        <f t="shared" si="3"/>
        <v>0</v>
      </c>
      <c r="J26" s="147">
        <f t="shared" si="5"/>
        <v>0.1</v>
      </c>
    </row>
    <row r="27" spans="2:10" s="142" customFormat="1" ht="23.25" customHeight="1">
      <c r="B27" s="143" t="s">
        <v>117</v>
      </c>
      <c r="C27" s="149">
        <v>168</v>
      </c>
      <c r="D27" s="198">
        <v>192</v>
      </c>
      <c r="E27" s="145">
        <f t="shared" si="1"/>
        <v>114.3</v>
      </c>
      <c r="F27" s="144">
        <f t="shared" si="0"/>
        <v>24</v>
      </c>
      <c r="H27" s="146">
        <f t="shared" si="4"/>
        <v>5.7</v>
      </c>
      <c r="I27" s="147">
        <f t="shared" si="3"/>
        <v>0.2</v>
      </c>
      <c r="J27" s="147">
        <f t="shared" si="5"/>
        <v>0.3</v>
      </c>
    </row>
    <row r="28" spans="2:10" s="142" customFormat="1" ht="23.25" customHeight="1">
      <c r="B28" s="143" t="s">
        <v>118</v>
      </c>
      <c r="C28" s="149">
        <v>32</v>
      </c>
      <c r="D28" s="198">
        <v>122</v>
      </c>
      <c r="E28" s="145">
        <f t="shared" si="1"/>
        <v>381.3</v>
      </c>
      <c r="F28" s="144">
        <f t="shared" si="0"/>
        <v>90</v>
      </c>
      <c r="H28" s="146">
        <f t="shared" si="4"/>
        <v>2.7</v>
      </c>
      <c r="I28" s="147">
        <f t="shared" si="3"/>
        <v>0</v>
      </c>
      <c r="J28" s="147">
        <f t="shared" si="5"/>
        <v>0.1</v>
      </c>
    </row>
    <row r="29" spans="2:10" s="142" customFormat="1" ht="23.25" customHeight="1">
      <c r="B29" s="143" t="s">
        <v>119</v>
      </c>
      <c r="C29" s="149">
        <v>404</v>
      </c>
      <c r="D29" s="198">
        <v>288</v>
      </c>
      <c r="E29" s="145">
        <f t="shared" si="1"/>
        <v>71.3</v>
      </c>
      <c r="F29" s="144">
        <f t="shared" si="0"/>
        <v>-116</v>
      </c>
      <c r="H29" s="146">
        <f t="shared" si="4"/>
        <v>36.5</v>
      </c>
      <c r="I29" s="147">
        <f t="shared" si="3"/>
        <v>0.4</v>
      </c>
      <c r="J29" s="147">
        <f t="shared" si="5"/>
        <v>1.9</v>
      </c>
    </row>
    <row r="30" spans="2:10" s="142" customFormat="1" ht="23.25" customHeight="1">
      <c r="B30" s="143" t="s">
        <v>120</v>
      </c>
      <c r="C30" s="149">
        <v>29</v>
      </c>
      <c r="D30" s="198">
        <v>138</v>
      </c>
      <c r="E30" s="145">
        <f t="shared" si="1"/>
        <v>475.9</v>
      </c>
      <c r="F30" s="144">
        <f t="shared" si="0"/>
        <v>109</v>
      </c>
      <c r="H30" s="146" t="e">
        <f>ROUND(#REF!/$D$8*100,1)</f>
        <v>#REF!</v>
      </c>
      <c r="I30" s="147">
        <f t="shared" si="3"/>
        <v>0</v>
      </c>
      <c r="J30" s="147" t="e">
        <f>ROUND(#REF!/1000,1)</f>
        <v>#REF!</v>
      </c>
    </row>
    <row r="31" spans="2:10" s="142" customFormat="1" ht="23.25" customHeight="1">
      <c r="B31" s="143" t="s">
        <v>121</v>
      </c>
      <c r="C31" s="149">
        <v>2108</v>
      </c>
      <c r="D31" s="198">
        <v>1858</v>
      </c>
      <c r="E31" s="145">
        <f t="shared" si="1"/>
        <v>88.1</v>
      </c>
      <c r="F31" s="144">
        <f t="shared" si="0"/>
        <v>-250</v>
      </c>
      <c r="H31" s="146" t="e">
        <f>ROUND(#REF!/$D$8*100,1)</f>
        <v>#REF!</v>
      </c>
      <c r="I31" s="147">
        <f t="shared" si="3"/>
        <v>2.1</v>
      </c>
      <c r="J31" s="147" t="e">
        <f>ROUND(#REF!/1000,1)</f>
        <v>#REF!</v>
      </c>
    </row>
    <row r="32" ht="18.75">
      <c r="D32" s="176"/>
    </row>
    <row r="33" ht="18.75">
      <c r="D33" s="176"/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4">
      <selection activeCell="C19" sqref="C19"/>
    </sheetView>
  </sheetViews>
  <sheetFormatPr defaultColWidth="8.8515625" defaultRowHeight="15"/>
  <cols>
    <col min="1" max="1" width="44.8515625" style="53" customWidth="1"/>
    <col min="2" max="2" width="12.28125" style="53" customWidth="1"/>
    <col min="3" max="3" width="12.57421875" style="53" customWidth="1"/>
    <col min="4" max="4" width="13.57421875" style="53" customWidth="1"/>
    <col min="5" max="5" width="15.28125" style="53" customWidth="1"/>
    <col min="6" max="8" width="8.8515625" style="53" customWidth="1"/>
    <col min="9" max="9" width="43.00390625" style="53" customWidth="1"/>
    <col min="10" max="16384" width="8.8515625" style="53" customWidth="1"/>
  </cols>
  <sheetData>
    <row r="1" spans="1:5" s="48" customFormat="1" ht="41.25" customHeight="1">
      <c r="A1" s="237" t="s">
        <v>184</v>
      </c>
      <c r="B1" s="237"/>
      <c r="C1" s="237"/>
      <c r="D1" s="237"/>
      <c r="E1" s="237"/>
    </row>
    <row r="2" spans="1:5" s="48" customFormat="1" ht="20.25" customHeight="1">
      <c r="A2" s="238" t="s">
        <v>46</v>
      </c>
      <c r="B2" s="238"/>
      <c r="C2" s="238"/>
      <c r="D2" s="238"/>
      <c r="E2" s="238"/>
    </row>
    <row r="3" spans="1:5" s="50" customFormat="1" ht="5.25" customHeight="1" thickBot="1">
      <c r="A3" s="49"/>
      <c r="B3" s="49"/>
      <c r="C3" s="49"/>
      <c r="D3" s="49"/>
      <c r="E3" s="49"/>
    </row>
    <row r="4" spans="1:5" s="50" customFormat="1" ht="21" customHeight="1">
      <c r="A4" s="260"/>
      <c r="B4" s="262" t="s">
        <v>4</v>
      </c>
      <c r="C4" s="264" t="s">
        <v>148</v>
      </c>
      <c r="D4" s="266" t="s">
        <v>95</v>
      </c>
      <c r="E4" s="267"/>
    </row>
    <row r="5" spans="1:5" s="50" customFormat="1" ht="36" customHeight="1">
      <c r="A5" s="261"/>
      <c r="B5" s="263"/>
      <c r="C5" s="265"/>
      <c r="D5" s="152" t="s">
        <v>97</v>
      </c>
      <c r="E5" s="163" t="s">
        <v>2</v>
      </c>
    </row>
    <row r="6" spans="1:5" s="51" customFormat="1" ht="34.5" customHeight="1">
      <c r="A6" s="164" t="s">
        <v>47</v>
      </c>
      <c r="B6" s="165">
        <f>SUM(B7:B25)</f>
        <v>4731</v>
      </c>
      <c r="C6" s="166">
        <f>SUM(C7:C25)</f>
        <v>5092</v>
      </c>
      <c r="D6" s="167">
        <f>C6-B6</f>
        <v>361</v>
      </c>
      <c r="E6" s="168">
        <f>ROUND(C6/B6*100,1)</f>
        <v>107.6</v>
      </c>
    </row>
    <row r="7" spans="1:9" ht="39.75" customHeight="1">
      <c r="A7" s="169" t="s">
        <v>48</v>
      </c>
      <c r="B7" s="170">
        <v>90</v>
      </c>
      <c r="C7" s="170">
        <v>45</v>
      </c>
      <c r="D7" s="171">
        <f aca="true" t="shared" si="0" ref="D7:D25">C7-B7</f>
        <v>-45</v>
      </c>
      <c r="E7" s="172">
        <f aca="true" t="shared" si="1" ref="E7:E25">ROUND(C7/B7*100,1)</f>
        <v>50</v>
      </c>
      <c r="F7" s="51"/>
      <c r="G7" s="52"/>
      <c r="I7" s="54"/>
    </row>
    <row r="8" spans="1:9" ht="44.25" customHeight="1">
      <c r="A8" s="169" t="s">
        <v>49</v>
      </c>
      <c r="B8" s="170">
        <v>3</v>
      </c>
      <c r="C8" s="170">
        <v>0</v>
      </c>
      <c r="D8" s="171">
        <f t="shared" si="0"/>
        <v>-3</v>
      </c>
      <c r="E8" s="172">
        <f t="shared" si="1"/>
        <v>0</v>
      </c>
      <c r="F8" s="51"/>
      <c r="G8" s="52"/>
      <c r="I8" s="54"/>
    </row>
    <row r="9" spans="1:9" s="55" customFormat="1" ht="27" customHeight="1">
      <c r="A9" s="169" t="s">
        <v>50</v>
      </c>
      <c r="B9" s="170">
        <v>33</v>
      </c>
      <c r="C9" s="170">
        <v>34</v>
      </c>
      <c r="D9" s="171">
        <f t="shared" si="0"/>
        <v>1</v>
      </c>
      <c r="E9" s="172">
        <f t="shared" si="1"/>
        <v>103</v>
      </c>
      <c r="F9" s="51"/>
      <c r="G9" s="52"/>
      <c r="H9" s="53"/>
      <c r="I9" s="54"/>
    </row>
    <row r="10" spans="1:11" ht="43.5" customHeight="1">
      <c r="A10" s="169" t="s">
        <v>51</v>
      </c>
      <c r="B10" s="170">
        <v>61</v>
      </c>
      <c r="C10" s="170">
        <v>727</v>
      </c>
      <c r="D10" s="171">
        <f t="shared" si="0"/>
        <v>666</v>
      </c>
      <c r="E10" s="172">
        <f t="shared" si="1"/>
        <v>1191.8</v>
      </c>
      <c r="F10" s="51"/>
      <c r="G10" s="52"/>
      <c r="I10" s="54"/>
      <c r="K10" s="56"/>
    </row>
    <row r="11" spans="1:9" ht="42" customHeight="1">
      <c r="A11" s="169" t="s">
        <v>52</v>
      </c>
      <c r="B11" s="170">
        <v>13</v>
      </c>
      <c r="C11" s="170">
        <v>0</v>
      </c>
      <c r="D11" s="171">
        <f t="shared" si="0"/>
        <v>-13</v>
      </c>
      <c r="E11" s="172">
        <f t="shared" si="1"/>
        <v>0</v>
      </c>
      <c r="F11" s="51"/>
      <c r="G11" s="52"/>
      <c r="I11" s="54"/>
    </row>
    <row r="12" spans="1:9" ht="19.5" customHeight="1">
      <c r="A12" s="169" t="s">
        <v>53</v>
      </c>
      <c r="B12" s="170">
        <v>31</v>
      </c>
      <c r="C12" s="170">
        <v>74</v>
      </c>
      <c r="D12" s="171">
        <f t="shared" si="0"/>
        <v>43</v>
      </c>
      <c r="E12" s="172">
        <f t="shared" si="1"/>
        <v>238.7</v>
      </c>
      <c r="F12" s="51"/>
      <c r="G12" s="52"/>
      <c r="I12" s="153"/>
    </row>
    <row r="13" spans="1:9" ht="41.25" customHeight="1">
      <c r="A13" s="169" t="s">
        <v>54</v>
      </c>
      <c r="B13" s="170">
        <v>13</v>
      </c>
      <c r="C13" s="170">
        <v>37</v>
      </c>
      <c r="D13" s="171">
        <f t="shared" si="0"/>
        <v>24</v>
      </c>
      <c r="E13" s="172">
        <f t="shared" si="1"/>
        <v>284.6</v>
      </c>
      <c r="F13" s="51"/>
      <c r="G13" s="52"/>
      <c r="I13" s="54"/>
    </row>
    <row r="14" spans="1:9" ht="41.25" customHeight="1">
      <c r="A14" s="169" t="s">
        <v>55</v>
      </c>
      <c r="B14" s="170">
        <v>24</v>
      </c>
      <c r="C14" s="170">
        <v>11</v>
      </c>
      <c r="D14" s="171">
        <f t="shared" si="0"/>
        <v>-13</v>
      </c>
      <c r="E14" s="172">
        <f t="shared" si="1"/>
        <v>45.8</v>
      </c>
      <c r="F14" s="51"/>
      <c r="G14" s="52"/>
      <c r="I14" s="54"/>
    </row>
    <row r="15" spans="1:9" ht="42" customHeight="1">
      <c r="A15" s="169" t="s">
        <v>56</v>
      </c>
      <c r="B15" s="170">
        <v>10</v>
      </c>
      <c r="C15" s="170">
        <v>0</v>
      </c>
      <c r="D15" s="171">
        <f t="shared" si="0"/>
        <v>-10</v>
      </c>
      <c r="E15" s="172">
        <f t="shared" si="1"/>
        <v>0</v>
      </c>
      <c r="F15" s="51"/>
      <c r="G15" s="52"/>
      <c r="I15" s="54"/>
    </row>
    <row r="16" spans="1:9" ht="23.25" customHeight="1">
      <c r="A16" s="169" t="s">
        <v>57</v>
      </c>
      <c r="B16" s="170">
        <v>16</v>
      </c>
      <c r="C16" s="170">
        <v>93</v>
      </c>
      <c r="D16" s="171">
        <f t="shared" si="0"/>
        <v>77</v>
      </c>
      <c r="E16" s="172">
        <f t="shared" si="1"/>
        <v>581.3</v>
      </c>
      <c r="F16" s="51"/>
      <c r="G16" s="52"/>
      <c r="I16" s="54"/>
    </row>
    <row r="17" spans="1:9" ht="22.5" customHeight="1">
      <c r="A17" s="169" t="s">
        <v>58</v>
      </c>
      <c r="B17" s="170">
        <v>0</v>
      </c>
      <c r="C17" s="170">
        <v>1</v>
      </c>
      <c r="D17" s="171">
        <f t="shared" si="0"/>
        <v>1</v>
      </c>
      <c r="E17" s="178" t="e">
        <f t="shared" si="1"/>
        <v>#DIV/0!</v>
      </c>
      <c r="F17" s="51"/>
      <c r="G17" s="52"/>
      <c r="I17" s="54"/>
    </row>
    <row r="18" spans="1:9" ht="22.5" customHeight="1">
      <c r="A18" s="169" t="s">
        <v>59</v>
      </c>
      <c r="B18" s="170">
        <v>16</v>
      </c>
      <c r="C18" s="170">
        <v>7</v>
      </c>
      <c r="D18" s="171">
        <f t="shared" si="0"/>
        <v>-9</v>
      </c>
      <c r="E18" s="172">
        <f t="shared" si="1"/>
        <v>43.8</v>
      </c>
      <c r="F18" s="51"/>
      <c r="G18" s="52"/>
      <c r="I18" s="54"/>
    </row>
    <row r="19" spans="1:9" ht="38.25" customHeight="1">
      <c r="A19" s="169" t="s">
        <v>60</v>
      </c>
      <c r="B19" s="170">
        <v>323</v>
      </c>
      <c r="C19" s="170">
        <v>528</v>
      </c>
      <c r="D19" s="171">
        <f t="shared" si="0"/>
        <v>205</v>
      </c>
      <c r="E19" s="172">
        <f t="shared" si="1"/>
        <v>163.5</v>
      </c>
      <c r="F19" s="51"/>
      <c r="G19" s="52"/>
      <c r="I19" s="154"/>
    </row>
    <row r="20" spans="1:9" ht="35.25" customHeight="1">
      <c r="A20" s="169" t="s">
        <v>61</v>
      </c>
      <c r="B20" s="170">
        <v>46</v>
      </c>
      <c r="C20" s="170">
        <v>209</v>
      </c>
      <c r="D20" s="171">
        <f t="shared" si="0"/>
        <v>163</v>
      </c>
      <c r="E20" s="172">
        <f t="shared" si="1"/>
        <v>454.3</v>
      </c>
      <c r="F20" s="51"/>
      <c r="G20" s="52"/>
      <c r="I20" s="54"/>
    </row>
    <row r="21" spans="1:9" ht="41.25" customHeight="1">
      <c r="A21" s="169" t="s">
        <v>62</v>
      </c>
      <c r="B21" s="170">
        <v>3395</v>
      </c>
      <c r="C21" s="170">
        <v>1425</v>
      </c>
      <c r="D21" s="171">
        <f t="shared" si="0"/>
        <v>-1970</v>
      </c>
      <c r="E21" s="172">
        <f t="shared" si="1"/>
        <v>42</v>
      </c>
      <c r="F21" s="51"/>
      <c r="G21" s="52"/>
      <c r="I21" s="54"/>
    </row>
    <row r="22" spans="1:9" ht="19.5" customHeight="1">
      <c r="A22" s="169" t="s">
        <v>63</v>
      </c>
      <c r="B22" s="170">
        <v>544</v>
      </c>
      <c r="C22" s="170">
        <v>688</v>
      </c>
      <c r="D22" s="171">
        <f t="shared" si="0"/>
        <v>144</v>
      </c>
      <c r="E22" s="172">
        <f t="shared" si="1"/>
        <v>126.5</v>
      </c>
      <c r="F22" s="51"/>
      <c r="G22" s="52"/>
      <c r="I22" s="54"/>
    </row>
    <row r="23" spans="1:9" ht="39" customHeight="1">
      <c r="A23" s="169" t="s">
        <v>64</v>
      </c>
      <c r="B23" s="170">
        <v>107</v>
      </c>
      <c r="C23" s="170">
        <v>1177</v>
      </c>
      <c r="D23" s="171">
        <f t="shared" si="0"/>
        <v>1070</v>
      </c>
      <c r="E23" s="172">
        <f t="shared" si="1"/>
        <v>1100</v>
      </c>
      <c r="F23" s="51"/>
      <c r="G23" s="52"/>
      <c r="I23" s="54"/>
    </row>
    <row r="24" spans="1:9" ht="38.25" customHeight="1">
      <c r="A24" s="169" t="s">
        <v>65</v>
      </c>
      <c r="B24" s="170">
        <v>6</v>
      </c>
      <c r="C24" s="170">
        <v>24</v>
      </c>
      <c r="D24" s="171">
        <f t="shared" si="0"/>
        <v>18</v>
      </c>
      <c r="E24" s="172">
        <f t="shared" si="1"/>
        <v>400</v>
      </c>
      <c r="F24" s="51"/>
      <c r="G24" s="52"/>
      <c r="I24" s="54"/>
    </row>
    <row r="25" spans="1:9" ht="22.5" customHeight="1" thickBot="1">
      <c r="A25" s="173" t="s">
        <v>66</v>
      </c>
      <c r="B25" s="174">
        <v>0</v>
      </c>
      <c r="C25" s="174">
        <v>12</v>
      </c>
      <c r="D25" s="175">
        <f t="shared" si="0"/>
        <v>12</v>
      </c>
      <c r="E25" s="192" t="e">
        <f t="shared" si="1"/>
        <v>#DIV/0!</v>
      </c>
      <c r="F25" s="51"/>
      <c r="G25" s="52"/>
      <c r="I25" s="54"/>
    </row>
    <row r="26" spans="1:9" ht="15.75">
      <c r="A26" s="57"/>
      <c r="B26" s="57"/>
      <c r="C26" s="57"/>
      <c r="D26" s="57"/>
      <c r="E26" s="57"/>
      <c r="I26" s="54"/>
    </row>
    <row r="27" spans="1:5" ht="12.75">
      <c r="A27" s="57"/>
      <c r="B27" s="57"/>
      <c r="C27" s="57"/>
      <c r="D27" s="57"/>
      <c r="E27" s="5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B1">
      <selection activeCell="D3" sqref="D3"/>
    </sheetView>
  </sheetViews>
  <sheetFormatPr defaultColWidth="8.8515625" defaultRowHeight="15"/>
  <cols>
    <col min="1" max="1" width="57.00390625" style="53" customWidth="1"/>
    <col min="2" max="3" width="20.28125" style="53" customWidth="1"/>
    <col min="4" max="4" width="22.00390625" style="53" customWidth="1"/>
    <col min="5" max="5" width="21.57421875" style="53" customWidth="1"/>
    <col min="6" max="6" width="8.8515625" style="53" customWidth="1"/>
    <col min="7" max="7" width="10.8515625" style="53" bestFit="1" customWidth="1"/>
    <col min="8" max="16384" width="8.8515625" style="53" customWidth="1"/>
  </cols>
  <sheetData>
    <row r="1" spans="1:5" s="48" customFormat="1" ht="49.5" customHeight="1">
      <c r="A1" s="268" t="s">
        <v>187</v>
      </c>
      <c r="B1" s="268"/>
      <c r="C1" s="268"/>
      <c r="D1" s="268"/>
      <c r="E1" s="268"/>
    </row>
    <row r="2" spans="1:5" s="48" customFormat="1" ht="20.25" customHeight="1">
      <c r="A2" s="269" t="s">
        <v>67</v>
      </c>
      <c r="B2" s="269"/>
      <c r="C2" s="269"/>
      <c r="D2" s="269"/>
      <c r="E2" s="269"/>
    </row>
    <row r="3" spans="1:5" s="48" customFormat="1" ht="17.25" customHeight="1" thickBot="1">
      <c r="A3" s="151"/>
      <c r="B3" s="151"/>
      <c r="C3" s="151"/>
      <c r="D3" s="151"/>
      <c r="E3" s="151"/>
    </row>
    <row r="4" spans="1:5" s="50" customFormat="1" ht="25.5" customHeight="1">
      <c r="A4" s="270"/>
      <c r="B4" s="272" t="s">
        <v>185</v>
      </c>
      <c r="C4" s="272" t="s">
        <v>186</v>
      </c>
      <c r="D4" s="272" t="s">
        <v>95</v>
      </c>
      <c r="E4" s="274"/>
    </row>
    <row r="5" spans="1:5" s="50" customFormat="1" ht="37.5" customHeight="1">
      <c r="A5" s="271"/>
      <c r="B5" s="273"/>
      <c r="C5" s="273"/>
      <c r="D5" s="187" t="s">
        <v>97</v>
      </c>
      <c r="E5" s="188" t="s">
        <v>2</v>
      </c>
    </row>
    <row r="6" spans="1:7" s="59" customFormat="1" ht="34.5" customHeight="1">
      <c r="A6" s="155" t="s">
        <v>47</v>
      </c>
      <c r="B6" s="58">
        <f>SUM(B7:B15)</f>
        <v>4731</v>
      </c>
      <c r="C6" s="58">
        <f>SUM(C7:C15)</f>
        <v>5092</v>
      </c>
      <c r="D6" s="58">
        <f>C6-B6</f>
        <v>361</v>
      </c>
      <c r="E6" s="156">
        <f>ROUND(C6/B6*100,1)</f>
        <v>107.6</v>
      </c>
      <c r="G6" s="60"/>
    </row>
    <row r="7" spans="1:11" ht="51" customHeight="1">
      <c r="A7" s="157" t="s">
        <v>68</v>
      </c>
      <c r="B7" s="61">
        <v>1308</v>
      </c>
      <c r="C7" s="61">
        <v>743</v>
      </c>
      <c r="D7" s="62">
        <f aca="true" t="shared" si="0" ref="D7:D15">C7-B7</f>
        <v>-565</v>
      </c>
      <c r="E7" s="158">
        <f aca="true" t="shared" si="1" ref="E7:E15">ROUND(C7/B7*100,1)</f>
        <v>56.8</v>
      </c>
      <c r="G7" s="60"/>
      <c r="H7" s="63"/>
      <c r="K7" s="63"/>
    </row>
    <row r="8" spans="1:11" ht="35.25" customHeight="1">
      <c r="A8" s="157" t="s">
        <v>69</v>
      </c>
      <c r="B8" s="61">
        <v>2032</v>
      </c>
      <c r="C8" s="61">
        <v>1138</v>
      </c>
      <c r="D8" s="62">
        <f t="shared" si="0"/>
        <v>-894</v>
      </c>
      <c r="E8" s="158">
        <f t="shared" si="1"/>
        <v>56</v>
      </c>
      <c r="G8" s="60"/>
      <c r="H8" s="63"/>
      <c r="K8" s="63"/>
    </row>
    <row r="9" spans="1:11" s="55" customFormat="1" ht="25.5" customHeight="1">
      <c r="A9" s="157" t="s">
        <v>70</v>
      </c>
      <c r="B9" s="61">
        <v>401</v>
      </c>
      <c r="C9" s="61">
        <v>1437</v>
      </c>
      <c r="D9" s="62">
        <f t="shared" si="0"/>
        <v>1036</v>
      </c>
      <c r="E9" s="158">
        <f t="shared" si="1"/>
        <v>358.4</v>
      </c>
      <c r="F9" s="53"/>
      <c r="G9" s="60"/>
      <c r="H9" s="63"/>
      <c r="I9" s="53"/>
      <c r="K9" s="63"/>
    </row>
    <row r="10" spans="1:11" ht="36.75" customHeight="1">
      <c r="A10" s="157" t="s">
        <v>71</v>
      </c>
      <c r="B10" s="61">
        <v>65</v>
      </c>
      <c r="C10" s="61">
        <v>166</v>
      </c>
      <c r="D10" s="62">
        <f t="shared" si="0"/>
        <v>101</v>
      </c>
      <c r="E10" s="158">
        <f t="shared" si="1"/>
        <v>255.4</v>
      </c>
      <c r="G10" s="60"/>
      <c r="H10" s="63"/>
      <c r="K10" s="63"/>
    </row>
    <row r="11" spans="1:11" ht="28.5" customHeight="1">
      <c r="A11" s="157" t="s">
        <v>72</v>
      </c>
      <c r="B11" s="61">
        <v>367</v>
      </c>
      <c r="C11" s="61">
        <v>458</v>
      </c>
      <c r="D11" s="62">
        <f t="shared" si="0"/>
        <v>91</v>
      </c>
      <c r="E11" s="158">
        <f t="shared" si="1"/>
        <v>124.8</v>
      </c>
      <c r="G11" s="60"/>
      <c r="H11" s="63"/>
      <c r="K11" s="63"/>
    </row>
    <row r="12" spans="1:11" ht="59.25" customHeight="1">
      <c r="A12" s="157" t="s">
        <v>73</v>
      </c>
      <c r="B12" s="61">
        <v>53</v>
      </c>
      <c r="C12" s="61">
        <v>40</v>
      </c>
      <c r="D12" s="62">
        <f t="shared" si="0"/>
        <v>-13</v>
      </c>
      <c r="E12" s="158">
        <f t="shared" si="1"/>
        <v>75.5</v>
      </c>
      <c r="G12" s="60"/>
      <c r="H12" s="63"/>
      <c r="K12" s="63"/>
    </row>
    <row r="13" spans="1:18" ht="30.75" customHeight="1">
      <c r="A13" s="157" t="s">
        <v>74</v>
      </c>
      <c r="B13" s="61">
        <v>113</v>
      </c>
      <c r="C13" s="61">
        <v>195</v>
      </c>
      <c r="D13" s="62">
        <f t="shared" si="0"/>
        <v>82</v>
      </c>
      <c r="E13" s="158">
        <f t="shared" si="1"/>
        <v>172.6</v>
      </c>
      <c r="G13" s="60"/>
      <c r="H13" s="63"/>
      <c r="K13" s="63"/>
      <c r="R13" s="64"/>
    </row>
    <row r="14" spans="1:18" ht="75" customHeight="1">
      <c r="A14" s="157" t="s">
        <v>75</v>
      </c>
      <c r="B14" s="61">
        <v>89</v>
      </c>
      <c r="C14" s="61">
        <v>227</v>
      </c>
      <c r="D14" s="62">
        <f t="shared" si="0"/>
        <v>138</v>
      </c>
      <c r="E14" s="158">
        <f t="shared" si="1"/>
        <v>255.1</v>
      </c>
      <c r="G14" s="60"/>
      <c r="H14" s="63"/>
      <c r="K14" s="63"/>
      <c r="R14" s="64"/>
    </row>
    <row r="15" spans="1:18" ht="33" customHeight="1" thickBot="1">
      <c r="A15" s="159" t="s">
        <v>76</v>
      </c>
      <c r="B15" s="160">
        <v>303</v>
      </c>
      <c r="C15" s="160">
        <v>688</v>
      </c>
      <c r="D15" s="161">
        <f t="shared" si="0"/>
        <v>385</v>
      </c>
      <c r="E15" s="162">
        <f t="shared" si="1"/>
        <v>227.1</v>
      </c>
      <c r="G15" s="60"/>
      <c r="H15" s="63"/>
      <c r="K15" s="63"/>
      <c r="R15" s="64"/>
    </row>
    <row r="16" spans="1:18" ht="12.75">
      <c r="A16" s="57"/>
      <c r="B16" s="57"/>
      <c r="C16" s="57"/>
      <c r="D16" s="57"/>
      <c r="R16" s="64"/>
    </row>
    <row r="17" spans="1:18" ht="12.75">
      <c r="A17" s="57"/>
      <c r="B17" s="57"/>
      <c r="C17" s="57"/>
      <c r="D17" s="57"/>
      <c r="R17" s="64"/>
    </row>
    <row r="18" ht="12.75">
      <c r="R18" s="64"/>
    </row>
    <row r="19" ht="12.75">
      <c r="R19" s="64"/>
    </row>
    <row r="20" ht="12.75">
      <c r="R20" s="64"/>
    </row>
    <row r="21" ht="12.75">
      <c r="R21" s="6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3"/>
  <sheetViews>
    <sheetView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7" sqref="A17"/>
    </sheetView>
  </sheetViews>
  <sheetFormatPr defaultColWidth="9.140625" defaultRowHeight="15"/>
  <cols>
    <col min="1" max="1" width="53.57421875" style="1" customWidth="1"/>
    <col min="2" max="2" width="10.421875" style="1" customWidth="1"/>
    <col min="3" max="3" width="10.57421875" style="1" customWidth="1"/>
    <col min="4" max="4" width="8.140625" style="1" customWidth="1"/>
    <col min="5" max="5" width="11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3.25" customHeight="1">
      <c r="A1" s="275" t="s">
        <v>122</v>
      </c>
      <c r="B1" s="275"/>
      <c r="C1" s="275"/>
      <c r="D1" s="275"/>
      <c r="E1" s="275"/>
    </row>
    <row r="2" spans="1:5" ht="20.25" customHeight="1">
      <c r="A2" s="276" t="s">
        <v>188</v>
      </c>
      <c r="B2" s="276"/>
      <c r="C2" s="276"/>
      <c r="D2" s="276"/>
      <c r="E2" s="276"/>
    </row>
    <row r="3" spans="1:6" ht="18" customHeight="1">
      <c r="A3" s="277" t="s">
        <v>0</v>
      </c>
      <c r="B3" s="277" t="s">
        <v>4</v>
      </c>
      <c r="C3" s="277" t="s">
        <v>148</v>
      </c>
      <c r="D3" s="278" t="s">
        <v>1</v>
      </c>
      <c r="E3" s="278"/>
      <c r="F3" s="2"/>
    </row>
    <row r="4" spans="1:6" ht="42" customHeight="1">
      <c r="A4" s="277"/>
      <c r="B4" s="277"/>
      <c r="C4" s="277"/>
      <c r="D4" s="47" t="s">
        <v>2</v>
      </c>
      <c r="E4" s="77" t="s">
        <v>150</v>
      </c>
      <c r="F4" s="2"/>
    </row>
    <row r="5" spans="1:6" ht="21" customHeight="1">
      <c r="A5" s="78" t="s">
        <v>155</v>
      </c>
      <c r="B5" s="68">
        <v>40213</v>
      </c>
      <c r="C5" s="68">
        <v>36254</v>
      </c>
      <c r="D5" s="66">
        <f aca="true" t="shared" si="0" ref="D5:D21">ROUND(C5/B5*100,1)</f>
        <v>90.2</v>
      </c>
      <c r="E5" s="67">
        <f aca="true" t="shared" si="1" ref="E5:E21">C5-B5</f>
        <v>-3959</v>
      </c>
      <c r="F5" s="1" t="s">
        <v>3</v>
      </c>
    </row>
    <row r="6" spans="1:5" ht="15.75">
      <c r="A6" s="79" t="s">
        <v>156</v>
      </c>
      <c r="B6" s="179">
        <v>24373</v>
      </c>
      <c r="C6" s="179">
        <v>24193</v>
      </c>
      <c r="D6" s="70">
        <f t="shared" si="0"/>
        <v>99.3</v>
      </c>
      <c r="E6" s="71">
        <f t="shared" si="1"/>
        <v>-180</v>
      </c>
    </row>
    <row r="7" spans="1:7" ht="33" customHeight="1">
      <c r="A7" s="78" t="s">
        <v>157</v>
      </c>
      <c r="B7" s="68">
        <v>20848</v>
      </c>
      <c r="C7" s="76">
        <v>22733</v>
      </c>
      <c r="D7" s="66">
        <f t="shared" si="0"/>
        <v>109</v>
      </c>
      <c r="E7" s="66">
        <f t="shared" si="1"/>
        <v>1885</v>
      </c>
      <c r="F7" s="3"/>
      <c r="G7" s="4"/>
    </row>
    <row r="8" spans="1:7" ht="31.5">
      <c r="A8" s="80" t="s">
        <v>159</v>
      </c>
      <c r="B8" s="179">
        <v>6268</v>
      </c>
      <c r="C8" s="180">
        <v>9848</v>
      </c>
      <c r="D8" s="66">
        <f t="shared" si="0"/>
        <v>157.1</v>
      </c>
      <c r="E8" s="66">
        <f t="shared" si="1"/>
        <v>3580</v>
      </c>
      <c r="F8" s="3"/>
      <c r="G8" s="4"/>
    </row>
    <row r="9" spans="1:7" ht="33" customHeight="1">
      <c r="A9" s="81" t="s">
        <v>158</v>
      </c>
      <c r="B9" s="72">
        <v>30.1</v>
      </c>
      <c r="C9" s="72">
        <v>43.3</v>
      </c>
      <c r="D9" s="282" t="s">
        <v>189</v>
      </c>
      <c r="E9" s="283"/>
      <c r="F9" s="5"/>
      <c r="G9" s="4"/>
    </row>
    <row r="10" spans="1:7" ht="33" customHeight="1">
      <c r="A10" s="81" t="s">
        <v>160</v>
      </c>
      <c r="B10" s="179">
        <v>13055</v>
      </c>
      <c r="C10" s="179">
        <v>11480</v>
      </c>
      <c r="D10" s="66">
        <f t="shared" si="0"/>
        <v>87.9</v>
      </c>
      <c r="E10" s="66">
        <f t="shared" si="1"/>
        <v>-1575</v>
      </c>
      <c r="F10" s="5"/>
      <c r="G10" s="4"/>
    </row>
    <row r="11" spans="1:7" ht="33" customHeight="1">
      <c r="A11" s="79" t="s">
        <v>164</v>
      </c>
      <c r="B11" s="181">
        <v>97</v>
      </c>
      <c r="C11" s="181">
        <v>81</v>
      </c>
      <c r="D11" s="73">
        <f>ROUND(C11/B11*100,1)</f>
        <v>83.5</v>
      </c>
      <c r="E11" s="74">
        <f>C11-B11</f>
        <v>-16</v>
      </c>
      <c r="F11" s="5"/>
      <c r="G11" s="4"/>
    </row>
    <row r="12" spans="1:7" ht="36" customHeight="1">
      <c r="A12" s="79" t="s">
        <v>161</v>
      </c>
      <c r="B12" s="181">
        <v>406</v>
      </c>
      <c r="C12" s="181">
        <v>484</v>
      </c>
      <c r="D12" s="73">
        <f>ROUND(C12/B12*100,1)</f>
        <v>119.2</v>
      </c>
      <c r="E12" s="74">
        <f>C12-B12</f>
        <v>78</v>
      </c>
      <c r="F12" s="5"/>
      <c r="G12" s="4"/>
    </row>
    <row r="13" spans="1:5" ht="33" customHeight="1">
      <c r="A13" s="79" t="s">
        <v>162</v>
      </c>
      <c r="B13" s="182">
        <v>5023</v>
      </c>
      <c r="C13" s="181">
        <v>4603</v>
      </c>
      <c r="D13" s="70">
        <f t="shared" si="0"/>
        <v>91.6</v>
      </c>
      <c r="E13" s="71">
        <f t="shared" si="1"/>
        <v>-420</v>
      </c>
    </row>
    <row r="14" spans="1:5" ht="16.5" customHeight="1">
      <c r="A14" s="79" t="s">
        <v>163</v>
      </c>
      <c r="B14" s="182">
        <v>1624</v>
      </c>
      <c r="C14" s="181">
        <v>2011</v>
      </c>
      <c r="D14" s="70">
        <f>ROUND(C14/B14*100,1)</f>
        <v>123.8</v>
      </c>
      <c r="E14" s="71">
        <f>C14-B14</f>
        <v>387</v>
      </c>
    </row>
    <row r="15" spans="1:5" ht="17.25" customHeight="1">
      <c r="A15" s="79" t="s">
        <v>165</v>
      </c>
      <c r="B15" s="182">
        <v>3</v>
      </c>
      <c r="C15" s="181">
        <v>8</v>
      </c>
      <c r="D15" s="70">
        <f>ROUND(C15/B15*100,1)</f>
        <v>266.7</v>
      </c>
      <c r="E15" s="71">
        <f>C15-B15</f>
        <v>5</v>
      </c>
    </row>
    <row r="16" spans="1:6" ht="33.75" customHeight="1">
      <c r="A16" s="78" t="s">
        <v>166</v>
      </c>
      <c r="B16" s="183">
        <v>4842</v>
      </c>
      <c r="C16" s="184">
        <v>4530</v>
      </c>
      <c r="D16" s="66">
        <f t="shared" si="0"/>
        <v>93.6</v>
      </c>
      <c r="E16" s="66">
        <f t="shared" si="1"/>
        <v>-312</v>
      </c>
      <c r="F16" s="6"/>
    </row>
    <row r="17" spans="1:6" ht="33" customHeight="1">
      <c r="A17" s="201" t="s">
        <v>170</v>
      </c>
      <c r="B17" s="202">
        <v>113666</v>
      </c>
      <c r="C17" s="232">
        <v>120470</v>
      </c>
      <c r="D17" s="200">
        <f t="shared" si="0"/>
        <v>106</v>
      </c>
      <c r="E17" s="204">
        <f t="shared" si="1"/>
        <v>6804</v>
      </c>
      <c r="F17" s="6"/>
    </row>
    <row r="18" spans="1:6" ht="20.25" customHeight="1">
      <c r="A18" s="201" t="s">
        <v>171</v>
      </c>
      <c r="B18" s="202">
        <v>36023</v>
      </c>
      <c r="C18" s="203">
        <v>32428</v>
      </c>
      <c r="D18" s="200">
        <f t="shared" si="0"/>
        <v>90</v>
      </c>
      <c r="E18" s="204">
        <f t="shared" si="1"/>
        <v>-3595</v>
      </c>
      <c r="F18" s="6"/>
    </row>
    <row r="19" spans="1:6" ht="31.5">
      <c r="A19" s="79" t="s">
        <v>169</v>
      </c>
      <c r="B19" s="181">
        <v>5569</v>
      </c>
      <c r="C19" s="181">
        <v>6469</v>
      </c>
      <c r="D19" s="75">
        <f t="shared" si="0"/>
        <v>116.2</v>
      </c>
      <c r="E19" s="70">
        <f t="shared" si="1"/>
        <v>900</v>
      </c>
      <c r="F19" s="7"/>
    </row>
    <row r="20" spans="1:11" ht="15.75">
      <c r="A20" s="78" t="s">
        <v>167</v>
      </c>
      <c r="B20" s="183">
        <v>27152</v>
      </c>
      <c r="C20" s="183">
        <v>31852</v>
      </c>
      <c r="D20" s="66">
        <f t="shared" si="0"/>
        <v>117.3</v>
      </c>
      <c r="E20" s="67">
        <f t="shared" si="1"/>
        <v>4700</v>
      </c>
      <c r="F20" s="7"/>
      <c r="K20" s="8"/>
    </row>
    <row r="21" spans="1:6" ht="16.5" customHeight="1">
      <c r="A21" s="79" t="s">
        <v>168</v>
      </c>
      <c r="B21" s="182">
        <v>26589</v>
      </c>
      <c r="C21" s="182">
        <v>30666</v>
      </c>
      <c r="D21" s="70">
        <f t="shared" si="0"/>
        <v>115.3</v>
      </c>
      <c r="E21" s="71">
        <f t="shared" si="1"/>
        <v>4077</v>
      </c>
      <c r="F21" s="7"/>
    </row>
    <row r="22" spans="1:5" ht="9" customHeight="1">
      <c r="A22" s="284" t="s">
        <v>190</v>
      </c>
      <c r="B22" s="284"/>
      <c r="C22" s="284"/>
      <c r="D22" s="284"/>
      <c r="E22" s="284"/>
    </row>
    <row r="23" spans="1:5" ht="15" customHeight="1">
      <c r="A23" s="285"/>
      <c r="B23" s="285"/>
      <c r="C23" s="285"/>
      <c r="D23" s="285"/>
      <c r="E23" s="285"/>
    </row>
    <row r="24" spans="1:5" ht="12.75" customHeight="1">
      <c r="A24" s="277" t="s">
        <v>0</v>
      </c>
      <c r="B24" s="277" t="s">
        <v>191</v>
      </c>
      <c r="C24" s="277" t="s">
        <v>192</v>
      </c>
      <c r="D24" s="286" t="s">
        <v>1</v>
      </c>
      <c r="E24" s="287"/>
    </row>
    <row r="25" spans="1:5" ht="27" customHeight="1">
      <c r="A25" s="277"/>
      <c r="B25" s="277"/>
      <c r="C25" s="277"/>
      <c r="D25" s="47" t="s">
        <v>2</v>
      </c>
      <c r="E25" s="65" t="s">
        <v>149</v>
      </c>
    </row>
    <row r="26" spans="1:8" ht="24" customHeight="1">
      <c r="A26" s="78" t="s">
        <v>174</v>
      </c>
      <c r="B26" s="183">
        <v>12061</v>
      </c>
      <c r="C26" s="69">
        <v>12886</v>
      </c>
      <c r="D26" s="66">
        <f aca="true" t="shared" si="2" ref="D26:D31">ROUND(C26/B26*100,1)</f>
        <v>106.8</v>
      </c>
      <c r="E26" s="185">
        <f>C26-B26</f>
        <v>825</v>
      </c>
      <c r="G26" s="9"/>
      <c r="H26" s="9"/>
    </row>
    <row r="27" spans="1:5" ht="15.75">
      <c r="A27" s="78" t="s">
        <v>175</v>
      </c>
      <c r="B27" s="183">
        <v>10250</v>
      </c>
      <c r="C27" s="69">
        <v>11299</v>
      </c>
      <c r="D27" s="66">
        <f t="shared" si="2"/>
        <v>110.2</v>
      </c>
      <c r="E27" s="185">
        <f>C27-B27</f>
        <v>1049</v>
      </c>
    </row>
    <row r="28" spans="1:5" ht="37.5" customHeight="1">
      <c r="A28" s="78" t="s">
        <v>197</v>
      </c>
      <c r="B28" s="183">
        <v>2214</v>
      </c>
      <c r="C28" s="69">
        <v>2858</v>
      </c>
      <c r="D28" s="70">
        <f t="shared" si="2"/>
        <v>129.1</v>
      </c>
      <c r="E28" s="65" t="s">
        <v>193</v>
      </c>
    </row>
    <row r="29" spans="1:5" ht="24" customHeight="1">
      <c r="A29" s="78" t="s">
        <v>176</v>
      </c>
      <c r="B29" s="69">
        <v>1186</v>
      </c>
      <c r="C29" s="69">
        <v>1675</v>
      </c>
      <c r="D29" s="66">
        <f t="shared" si="2"/>
        <v>141.2</v>
      </c>
      <c r="E29" s="47">
        <f>C29-B29</f>
        <v>489</v>
      </c>
    </row>
    <row r="30" spans="1:5" ht="34.5" customHeight="1">
      <c r="A30" s="78" t="s">
        <v>177</v>
      </c>
      <c r="B30" s="69" t="s">
        <v>194</v>
      </c>
      <c r="C30" s="69">
        <v>416</v>
      </c>
      <c r="D30" s="234" t="e">
        <f t="shared" si="2"/>
        <v>#VALUE!</v>
      </c>
      <c r="E30" s="235" t="e">
        <f>C30-B30</f>
        <v>#VALUE!</v>
      </c>
    </row>
    <row r="31" spans="1:10" ht="28.5" customHeight="1">
      <c r="A31" s="186" t="s">
        <v>178</v>
      </c>
      <c r="B31" s="69">
        <v>4235</v>
      </c>
      <c r="C31" s="69">
        <v>5115</v>
      </c>
      <c r="D31" s="67">
        <f t="shared" si="2"/>
        <v>120.8</v>
      </c>
      <c r="E31" s="189" t="s">
        <v>195</v>
      </c>
      <c r="F31" s="7"/>
      <c r="G31" s="7"/>
      <c r="I31" s="7"/>
      <c r="J31" s="10"/>
    </row>
    <row r="32" spans="1:5" ht="33.75" customHeight="1">
      <c r="A32" s="78" t="s">
        <v>179</v>
      </c>
      <c r="B32" s="69">
        <v>10</v>
      </c>
      <c r="C32" s="69">
        <v>8</v>
      </c>
      <c r="D32" s="279" t="s">
        <v>196</v>
      </c>
      <c r="E32" s="280"/>
    </row>
    <row r="33" spans="1:5" ht="33" customHeight="1">
      <c r="A33" s="281"/>
      <c r="B33" s="281"/>
      <c r="C33" s="281"/>
      <c r="D33" s="281"/>
      <c r="E33" s="281"/>
    </row>
  </sheetData>
  <sheetProtection/>
  <mergeCells count="14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L40"/>
  <sheetViews>
    <sheetView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BI10" sqref="BI10:BI32"/>
    </sheetView>
  </sheetViews>
  <sheetFormatPr defaultColWidth="9.140625" defaultRowHeight="15"/>
  <cols>
    <col min="1" max="1" width="20.00390625" style="14" customWidth="1"/>
    <col min="2" max="3" width="10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7.7109375" style="14" customWidth="1"/>
    <col min="17" max="17" width="6.00390625" style="14" customWidth="1"/>
    <col min="18" max="19" width="8.28125" style="14" customWidth="1"/>
    <col min="20" max="20" width="6.421875" style="14" customWidth="1"/>
    <col min="21" max="21" width="7.28125" style="14" customWidth="1"/>
    <col min="22" max="22" width="8.57421875" style="14" customWidth="1"/>
    <col min="23" max="23" width="8.8515625" style="14" customWidth="1"/>
    <col min="24" max="24" width="6.421875" style="14" customWidth="1"/>
    <col min="25" max="25" width="8.421875" style="14" customWidth="1"/>
    <col min="26" max="26" width="8.28125" style="14" customWidth="1"/>
    <col min="27" max="27" width="8.421875" style="14" customWidth="1"/>
    <col min="28" max="28" width="6.7109375" style="14" customWidth="1"/>
    <col min="29" max="29" width="8.28125" style="14" customWidth="1"/>
    <col min="30" max="30" width="8.421875" style="14" customWidth="1"/>
    <col min="31" max="31" width="7.8515625" style="14" customWidth="1"/>
    <col min="32" max="32" width="6.7109375" style="14" customWidth="1"/>
    <col min="33" max="33" width="7.140625" style="14" customWidth="1"/>
    <col min="34" max="34" width="8.57421875" style="14" customWidth="1"/>
    <col min="35" max="35" width="9.421875" style="14" customWidth="1"/>
    <col min="36" max="37" width="7.28125" style="14" customWidth="1"/>
    <col min="38" max="38" width="10.00390625" style="14" customWidth="1"/>
    <col min="39" max="39" width="10.7109375" style="14" customWidth="1"/>
    <col min="40" max="40" width="7.421875" style="14" customWidth="1"/>
    <col min="41" max="41" width="7.7109375" style="14" customWidth="1"/>
    <col min="42" max="42" width="10.28125" style="14" customWidth="1"/>
    <col min="43" max="43" width="9.7109375" style="14" customWidth="1"/>
    <col min="44" max="44" width="6.7109375" style="14" customWidth="1"/>
    <col min="45" max="45" width="8.140625" style="14" customWidth="1"/>
    <col min="46" max="46" width="8.421875" style="14" customWidth="1"/>
    <col min="47" max="47" width="8.57421875" style="14" customWidth="1"/>
    <col min="48" max="48" width="6.00390625" style="14" customWidth="1"/>
    <col min="49" max="49" width="8.28125" style="14" customWidth="1"/>
    <col min="50" max="50" width="8.7109375" style="14" customWidth="1"/>
    <col min="51" max="51" width="9.421875" style="14" customWidth="1"/>
    <col min="52" max="52" width="6.421875" style="14" customWidth="1"/>
    <col min="53" max="53" width="9.00390625" style="14" customWidth="1"/>
    <col min="54" max="56" width="9.57421875" style="14" customWidth="1"/>
    <col min="57" max="57" width="8.57421875" style="14" customWidth="1"/>
    <col min="58" max="58" width="9.57421875" style="14" customWidth="1"/>
    <col min="59" max="59" width="10.28125" style="14" customWidth="1"/>
    <col min="60" max="60" width="9.00390625" style="14" customWidth="1"/>
    <col min="61" max="61" width="18.421875" style="14" customWidth="1"/>
    <col min="62" max="16384" width="9.140625" style="14" customWidth="1"/>
  </cols>
  <sheetData>
    <row r="1" spans="1:61" ht="21.75" customHeight="1">
      <c r="A1" s="11"/>
      <c r="B1" s="304" t="s">
        <v>141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T1" s="15"/>
      <c r="AV1" s="15"/>
      <c r="AW1" s="15"/>
      <c r="AY1" s="16"/>
      <c r="BD1" s="16"/>
      <c r="BE1" s="16"/>
      <c r="BI1" s="16"/>
    </row>
    <row r="2" spans="1:60" ht="21.75" customHeight="1" thickBot="1">
      <c r="A2" s="17"/>
      <c r="B2" s="305" t="s">
        <v>198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18"/>
      <c r="AM2" s="16" t="s">
        <v>5</v>
      </c>
      <c r="AN2" s="18"/>
      <c r="AO2" s="18"/>
      <c r="AP2" s="18"/>
      <c r="AQ2" s="18"/>
      <c r="AR2" s="18"/>
      <c r="AS2" s="18"/>
      <c r="AT2" s="19"/>
      <c r="AU2" s="19"/>
      <c r="AV2" s="19"/>
      <c r="AW2" s="19"/>
      <c r="AX2" s="19"/>
      <c r="BB2" s="16"/>
      <c r="BG2" s="16" t="s">
        <v>5</v>
      </c>
      <c r="BH2" s="206"/>
    </row>
    <row r="3" spans="1:61" ht="11.25" customHeight="1">
      <c r="A3" s="289"/>
      <c r="B3" s="292" t="s">
        <v>6</v>
      </c>
      <c r="C3" s="292"/>
      <c r="D3" s="292"/>
      <c r="E3" s="292"/>
      <c r="F3" s="295" t="s">
        <v>7</v>
      </c>
      <c r="G3" s="296"/>
      <c r="H3" s="296"/>
      <c r="I3" s="297"/>
      <c r="J3" s="295" t="s">
        <v>8</v>
      </c>
      <c r="K3" s="296"/>
      <c r="L3" s="296"/>
      <c r="M3" s="297"/>
      <c r="N3" s="295" t="s">
        <v>151</v>
      </c>
      <c r="O3" s="296"/>
      <c r="P3" s="296"/>
      <c r="Q3" s="297"/>
      <c r="R3" s="295" t="s">
        <v>9</v>
      </c>
      <c r="S3" s="296"/>
      <c r="T3" s="296"/>
      <c r="U3" s="297"/>
      <c r="V3" s="295" t="s">
        <v>10</v>
      </c>
      <c r="W3" s="296"/>
      <c r="X3" s="296"/>
      <c r="Y3" s="297"/>
      <c r="Z3" s="311" t="s">
        <v>154</v>
      </c>
      <c r="AA3" s="312"/>
      <c r="AB3" s="312"/>
      <c r="AC3" s="312"/>
      <c r="AD3" s="312"/>
      <c r="AE3" s="312"/>
      <c r="AF3" s="312"/>
      <c r="AG3" s="313"/>
      <c r="AH3" s="295" t="s">
        <v>11</v>
      </c>
      <c r="AI3" s="296"/>
      <c r="AJ3" s="296"/>
      <c r="AK3" s="297"/>
      <c r="AL3" s="317" t="s">
        <v>12</v>
      </c>
      <c r="AM3" s="317"/>
      <c r="AN3" s="317"/>
      <c r="AO3" s="317"/>
      <c r="AP3" s="292" t="s">
        <v>13</v>
      </c>
      <c r="AQ3" s="292"/>
      <c r="AR3" s="292"/>
      <c r="AS3" s="292"/>
      <c r="AT3" s="295" t="s">
        <v>14</v>
      </c>
      <c r="AU3" s="296"/>
      <c r="AV3" s="296"/>
      <c r="AW3" s="297"/>
      <c r="AX3" s="292" t="s">
        <v>15</v>
      </c>
      <c r="AY3" s="292"/>
      <c r="AZ3" s="292"/>
      <c r="BA3" s="292"/>
      <c r="BB3" s="295" t="s">
        <v>199</v>
      </c>
      <c r="BC3" s="296"/>
      <c r="BD3" s="297"/>
      <c r="BE3" s="311" t="s">
        <v>172</v>
      </c>
      <c r="BF3" s="312"/>
      <c r="BG3" s="312"/>
      <c r="BH3" s="312"/>
      <c r="BI3" s="312"/>
    </row>
    <row r="4" spans="1:61" ht="38.25" customHeight="1">
      <c r="A4" s="290"/>
      <c r="B4" s="293"/>
      <c r="C4" s="293"/>
      <c r="D4" s="293"/>
      <c r="E4" s="293"/>
      <c r="F4" s="298"/>
      <c r="G4" s="299"/>
      <c r="H4" s="299"/>
      <c r="I4" s="300"/>
      <c r="J4" s="298"/>
      <c r="K4" s="299"/>
      <c r="L4" s="299"/>
      <c r="M4" s="300"/>
      <c r="N4" s="298"/>
      <c r="O4" s="299"/>
      <c r="P4" s="299"/>
      <c r="Q4" s="300"/>
      <c r="R4" s="298"/>
      <c r="S4" s="299"/>
      <c r="T4" s="299"/>
      <c r="U4" s="300"/>
      <c r="V4" s="298"/>
      <c r="W4" s="299"/>
      <c r="X4" s="299"/>
      <c r="Y4" s="300"/>
      <c r="Z4" s="320" t="s">
        <v>152</v>
      </c>
      <c r="AA4" s="293"/>
      <c r="AB4" s="293"/>
      <c r="AC4" s="293"/>
      <c r="AD4" s="314" t="s">
        <v>153</v>
      </c>
      <c r="AE4" s="315"/>
      <c r="AF4" s="315"/>
      <c r="AG4" s="316"/>
      <c r="AH4" s="298"/>
      <c r="AI4" s="299"/>
      <c r="AJ4" s="299"/>
      <c r="AK4" s="300"/>
      <c r="AL4" s="318"/>
      <c r="AM4" s="318"/>
      <c r="AN4" s="318"/>
      <c r="AO4" s="318"/>
      <c r="AP4" s="293"/>
      <c r="AQ4" s="293"/>
      <c r="AR4" s="293"/>
      <c r="AS4" s="293"/>
      <c r="AT4" s="298"/>
      <c r="AU4" s="299"/>
      <c r="AV4" s="299"/>
      <c r="AW4" s="300"/>
      <c r="AX4" s="293"/>
      <c r="AY4" s="293"/>
      <c r="AZ4" s="293"/>
      <c r="BA4" s="293"/>
      <c r="BB4" s="298"/>
      <c r="BC4" s="299"/>
      <c r="BD4" s="300"/>
      <c r="BE4" s="325"/>
      <c r="BF4" s="326"/>
      <c r="BG4" s="326"/>
      <c r="BH4" s="326"/>
      <c r="BI4" s="326"/>
    </row>
    <row r="5" spans="1:61" ht="15" customHeight="1">
      <c r="A5" s="290"/>
      <c r="B5" s="294"/>
      <c r="C5" s="294"/>
      <c r="D5" s="294"/>
      <c r="E5" s="294"/>
      <c r="F5" s="298"/>
      <c r="G5" s="299"/>
      <c r="H5" s="299"/>
      <c r="I5" s="300"/>
      <c r="J5" s="306"/>
      <c r="K5" s="307"/>
      <c r="L5" s="307"/>
      <c r="M5" s="308"/>
      <c r="N5" s="306"/>
      <c r="O5" s="307"/>
      <c r="P5" s="307"/>
      <c r="Q5" s="308"/>
      <c r="R5" s="306"/>
      <c r="S5" s="307"/>
      <c r="T5" s="307"/>
      <c r="U5" s="308"/>
      <c r="V5" s="306"/>
      <c r="W5" s="307"/>
      <c r="X5" s="307"/>
      <c r="Y5" s="308"/>
      <c r="Z5" s="320"/>
      <c r="AA5" s="293"/>
      <c r="AB5" s="293"/>
      <c r="AC5" s="293"/>
      <c r="AD5" s="306"/>
      <c r="AE5" s="307"/>
      <c r="AF5" s="307"/>
      <c r="AG5" s="308"/>
      <c r="AH5" s="306"/>
      <c r="AI5" s="307"/>
      <c r="AJ5" s="307"/>
      <c r="AK5" s="308"/>
      <c r="AL5" s="318"/>
      <c r="AM5" s="318"/>
      <c r="AN5" s="318"/>
      <c r="AO5" s="318"/>
      <c r="AP5" s="293"/>
      <c r="AQ5" s="293"/>
      <c r="AR5" s="293"/>
      <c r="AS5" s="293"/>
      <c r="AT5" s="306"/>
      <c r="AU5" s="307"/>
      <c r="AV5" s="307"/>
      <c r="AW5" s="308"/>
      <c r="AX5" s="293"/>
      <c r="AY5" s="293"/>
      <c r="AZ5" s="293"/>
      <c r="BA5" s="293"/>
      <c r="BB5" s="306"/>
      <c r="BC5" s="307"/>
      <c r="BD5" s="308"/>
      <c r="BE5" s="322" t="s">
        <v>173</v>
      </c>
      <c r="BF5" s="323"/>
      <c r="BG5" s="323"/>
      <c r="BH5" s="324"/>
      <c r="BI5" s="233" t="s">
        <v>200</v>
      </c>
    </row>
    <row r="6" spans="1:61" ht="35.25" customHeight="1">
      <c r="A6" s="290"/>
      <c r="B6" s="288">
        <v>2017</v>
      </c>
      <c r="C6" s="301">
        <v>2018</v>
      </c>
      <c r="D6" s="303" t="s">
        <v>16</v>
      </c>
      <c r="E6" s="303"/>
      <c r="F6" s="288">
        <v>2017</v>
      </c>
      <c r="G6" s="301">
        <v>2018</v>
      </c>
      <c r="H6" s="303" t="s">
        <v>16</v>
      </c>
      <c r="I6" s="303"/>
      <c r="J6" s="288">
        <v>2017</v>
      </c>
      <c r="K6" s="301">
        <v>2018</v>
      </c>
      <c r="L6" s="309" t="s">
        <v>16</v>
      </c>
      <c r="M6" s="310"/>
      <c r="N6" s="288">
        <v>2017</v>
      </c>
      <c r="O6" s="301">
        <v>2018</v>
      </c>
      <c r="P6" s="303" t="s">
        <v>16</v>
      </c>
      <c r="Q6" s="303"/>
      <c r="R6" s="288">
        <v>2017</v>
      </c>
      <c r="S6" s="301">
        <v>2018</v>
      </c>
      <c r="T6" s="319" t="s">
        <v>16</v>
      </c>
      <c r="U6" s="319"/>
      <c r="V6" s="288">
        <v>2017</v>
      </c>
      <c r="W6" s="301">
        <v>2018</v>
      </c>
      <c r="X6" s="303" t="s">
        <v>16</v>
      </c>
      <c r="Y6" s="303"/>
      <c r="Z6" s="288">
        <v>2017</v>
      </c>
      <c r="AA6" s="301">
        <v>2018</v>
      </c>
      <c r="AB6" s="303" t="s">
        <v>16</v>
      </c>
      <c r="AC6" s="303"/>
      <c r="AD6" s="288">
        <v>2017</v>
      </c>
      <c r="AE6" s="301">
        <v>2018</v>
      </c>
      <c r="AF6" s="303" t="s">
        <v>16</v>
      </c>
      <c r="AG6" s="303"/>
      <c r="AH6" s="288">
        <v>2017</v>
      </c>
      <c r="AI6" s="301">
        <v>2018</v>
      </c>
      <c r="AJ6" s="303" t="s">
        <v>16</v>
      </c>
      <c r="AK6" s="303"/>
      <c r="AL6" s="288">
        <v>2017</v>
      </c>
      <c r="AM6" s="301">
        <v>2018</v>
      </c>
      <c r="AN6" s="303" t="s">
        <v>16</v>
      </c>
      <c r="AO6" s="303"/>
      <c r="AP6" s="303" t="s">
        <v>17</v>
      </c>
      <c r="AQ6" s="303"/>
      <c r="AR6" s="303" t="s">
        <v>16</v>
      </c>
      <c r="AS6" s="303"/>
      <c r="AT6" s="288">
        <v>2017</v>
      </c>
      <c r="AU6" s="301">
        <v>2018</v>
      </c>
      <c r="AV6" s="303" t="s">
        <v>16</v>
      </c>
      <c r="AW6" s="303"/>
      <c r="AX6" s="288">
        <v>2017</v>
      </c>
      <c r="AY6" s="301">
        <v>2018</v>
      </c>
      <c r="AZ6" s="303" t="s">
        <v>16</v>
      </c>
      <c r="BA6" s="303"/>
      <c r="BB6" s="288">
        <v>2017</v>
      </c>
      <c r="BC6" s="301">
        <v>2018</v>
      </c>
      <c r="BD6" s="321" t="s">
        <v>18</v>
      </c>
      <c r="BE6" s="288">
        <v>2017</v>
      </c>
      <c r="BF6" s="301">
        <v>2018</v>
      </c>
      <c r="BG6" s="303" t="s">
        <v>16</v>
      </c>
      <c r="BH6" s="303"/>
      <c r="BI6" s="301">
        <v>2018</v>
      </c>
    </row>
    <row r="7" spans="1:61" s="23" customFormat="1" ht="18.75" customHeight="1">
      <c r="A7" s="291"/>
      <c r="B7" s="288"/>
      <c r="C7" s="302"/>
      <c r="D7" s="20" t="s">
        <v>2</v>
      </c>
      <c r="E7" s="20" t="s">
        <v>18</v>
      </c>
      <c r="F7" s="288"/>
      <c r="G7" s="302"/>
      <c r="H7" s="20" t="s">
        <v>2</v>
      </c>
      <c r="I7" s="20" t="s">
        <v>18</v>
      </c>
      <c r="J7" s="288"/>
      <c r="K7" s="302"/>
      <c r="L7" s="20" t="s">
        <v>2</v>
      </c>
      <c r="M7" s="20" t="s">
        <v>18</v>
      </c>
      <c r="N7" s="288"/>
      <c r="O7" s="302"/>
      <c r="P7" s="20" t="s">
        <v>2</v>
      </c>
      <c r="Q7" s="20" t="s">
        <v>18</v>
      </c>
      <c r="R7" s="288"/>
      <c r="S7" s="302"/>
      <c r="T7" s="21" t="s">
        <v>2</v>
      </c>
      <c r="U7" s="21" t="s">
        <v>18</v>
      </c>
      <c r="V7" s="288"/>
      <c r="W7" s="302"/>
      <c r="X7" s="20" t="s">
        <v>2</v>
      </c>
      <c r="Y7" s="20" t="s">
        <v>18</v>
      </c>
      <c r="Z7" s="288"/>
      <c r="AA7" s="302"/>
      <c r="AB7" s="20" t="s">
        <v>2</v>
      </c>
      <c r="AC7" s="20" t="s">
        <v>18</v>
      </c>
      <c r="AD7" s="288"/>
      <c r="AE7" s="302"/>
      <c r="AF7" s="20" t="s">
        <v>2</v>
      </c>
      <c r="AG7" s="20" t="s">
        <v>18</v>
      </c>
      <c r="AH7" s="288"/>
      <c r="AI7" s="302"/>
      <c r="AJ7" s="20" t="s">
        <v>2</v>
      </c>
      <c r="AK7" s="20" t="s">
        <v>18</v>
      </c>
      <c r="AL7" s="288"/>
      <c r="AM7" s="302"/>
      <c r="AN7" s="20" t="s">
        <v>2</v>
      </c>
      <c r="AO7" s="20" t="s">
        <v>18</v>
      </c>
      <c r="AP7" s="22">
        <v>2017</v>
      </c>
      <c r="AQ7" s="22">
        <v>2018</v>
      </c>
      <c r="AR7" s="20" t="s">
        <v>2</v>
      </c>
      <c r="AS7" s="20" t="s">
        <v>18</v>
      </c>
      <c r="AT7" s="288"/>
      <c r="AU7" s="302"/>
      <c r="AV7" s="20" t="s">
        <v>2</v>
      </c>
      <c r="AW7" s="20" t="s">
        <v>18</v>
      </c>
      <c r="AX7" s="288"/>
      <c r="AY7" s="302"/>
      <c r="AZ7" s="20" t="s">
        <v>2</v>
      </c>
      <c r="BA7" s="20" t="s">
        <v>18</v>
      </c>
      <c r="BB7" s="288"/>
      <c r="BC7" s="302"/>
      <c r="BD7" s="321"/>
      <c r="BE7" s="288"/>
      <c r="BF7" s="302"/>
      <c r="BG7" s="20" t="s">
        <v>2</v>
      </c>
      <c r="BH7" s="20" t="s">
        <v>18</v>
      </c>
      <c r="BI7" s="302"/>
    </row>
    <row r="8" spans="1:61" ht="12.75" customHeight="1">
      <c r="A8" s="207" t="s">
        <v>19</v>
      </c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24">
        <v>25</v>
      </c>
      <c r="AA8" s="24">
        <v>26</v>
      </c>
      <c r="AB8" s="24">
        <v>27</v>
      </c>
      <c r="AC8" s="24">
        <v>28</v>
      </c>
      <c r="AD8" s="24">
        <v>29</v>
      </c>
      <c r="AE8" s="24">
        <v>30</v>
      </c>
      <c r="AF8" s="24">
        <v>31</v>
      </c>
      <c r="AG8" s="24">
        <v>32</v>
      </c>
      <c r="AH8" s="24">
        <v>33</v>
      </c>
      <c r="AI8" s="24">
        <v>34</v>
      </c>
      <c r="AJ8" s="24">
        <v>35</v>
      </c>
      <c r="AK8" s="24">
        <v>36</v>
      </c>
      <c r="AL8" s="24">
        <v>37</v>
      </c>
      <c r="AM8" s="24">
        <v>38</v>
      </c>
      <c r="AN8" s="24">
        <v>39</v>
      </c>
      <c r="AO8" s="24">
        <v>40</v>
      </c>
      <c r="AP8" s="24">
        <v>41</v>
      </c>
      <c r="AQ8" s="24">
        <v>42</v>
      </c>
      <c r="AR8" s="24">
        <v>43</v>
      </c>
      <c r="AS8" s="24">
        <v>44</v>
      </c>
      <c r="AT8" s="24">
        <v>45</v>
      </c>
      <c r="AU8" s="24">
        <v>46</v>
      </c>
      <c r="AV8" s="24">
        <v>47</v>
      </c>
      <c r="AW8" s="24">
        <v>48</v>
      </c>
      <c r="AX8" s="24">
        <v>49</v>
      </c>
      <c r="AY8" s="24">
        <v>50</v>
      </c>
      <c r="AZ8" s="24">
        <v>51</v>
      </c>
      <c r="BA8" s="24">
        <v>52</v>
      </c>
      <c r="BB8" s="24">
        <v>53</v>
      </c>
      <c r="BC8" s="24">
        <v>54</v>
      </c>
      <c r="BD8" s="24">
        <v>55</v>
      </c>
      <c r="BE8" s="24">
        <v>56</v>
      </c>
      <c r="BF8" s="24">
        <v>57</v>
      </c>
      <c r="BG8" s="24">
        <v>58</v>
      </c>
      <c r="BH8" s="24">
        <v>59</v>
      </c>
      <c r="BI8" s="24">
        <v>61</v>
      </c>
    </row>
    <row r="9" spans="1:61" s="34" customFormat="1" ht="18.75" customHeight="1">
      <c r="A9" s="208" t="s">
        <v>98</v>
      </c>
      <c r="B9" s="25">
        <f>SUM(B10:B32)</f>
        <v>40213</v>
      </c>
      <c r="C9" s="25">
        <f>SUM(C10:C32)</f>
        <v>36254</v>
      </c>
      <c r="D9" s="26">
        <f aca="true" t="shared" si="0" ref="D9:D32">C9/B9*100</f>
        <v>90.1549250242459</v>
      </c>
      <c r="E9" s="25">
        <f aca="true" t="shared" si="1" ref="E9:E32">C9-B9</f>
        <v>-3959</v>
      </c>
      <c r="F9" s="25">
        <f>SUM(F10:F32)</f>
        <v>24373</v>
      </c>
      <c r="G9" s="25">
        <f>SUM(G10:G32)</f>
        <v>24193</v>
      </c>
      <c r="H9" s="26">
        <f aca="true" t="shared" si="2" ref="H9:H32">G9/F9*100</f>
        <v>99.26147786485045</v>
      </c>
      <c r="I9" s="25">
        <f aca="true" t="shared" si="3" ref="I9:I32">G9-F9</f>
        <v>-180</v>
      </c>
      <c r="J9" s="25">
        <f>SUM(J10:J32)</f>
        <v>20848</v>
      </c>
      <c r="K9" s="25">
        <f>SUM(K10:K32)</f>
        <v>22733</v>
      </c>
      <c r="L9" s="26">
        <f aca="true" t="shared" si="4" ref="L9:L32">K9/J9*100</f>
        <v>109.04163468917882</v>
      </c>
      <c r="M9" s="25">
        <f aca="true" t="shared" si="5" ref="M9:M32">K9-J9</f>
        <v>1885</v>
      </c>
      <c r="N9" s="25">
        <f>SUM(N10:N32)</f>
        <v>6268</v>
      </c>
      <c r="O9" s="25">
        <f>SUM(O10:O32)</f>
        <v>9848</v>
      </c>
      <c r="P9" s="27">
        <f aca="true" t="shared" si="6" ref="P9:P32">O9/N9*100</f>
        <v>157.1155073388641</v>
      </c>
      <c r="Q9" s="25">
        <f aca="true" t="shared" si="7" ref="Q9:Q32">O9-N9</f>
        <v>3580</v>
      </c>
      <c r="R9" s="25">
        <f>SUM(R10:R32)</f>
        <v>5023</v>
      </c>
      <c r="S9" s="25">
        <f>SUM(S10:S32)</f>
        <v>4603</v>
      </c>
      <c r="T9" s="27">
        <f aca="true" t="shared" si="8" ref="T9:T32">S9/R9*100</f>
        <v>91.63846306987857</v>
      </c>
      <c r="U9" s="25">
        <f aca="true" t="shared" si="9" ref="U9:U32">S9-R9</f>
        <v>-420</v>
      </c>
      <c r="V9" s="25">
        <f>SUM(V10:V32)</f>
        <v>113666</v>
      </c>
      <c r="W9" s="25">
        <f>SUM(W10:W32)</f>
        <v>120470</v>
      </c>
      <c r="X9" s="26">
        <f aca="true" t="shared" si="10" ref="X9:X32">W9/V9*100</f>
        <v>105.98595886192881</v>
      </c>
      <c r="Y9" s="25">
        <f aca="true" t="shared" si="11" ref="Y9:Y32">W9-V9</f>
        <v>6804</v>
      </c>
      <c r="Z9" s="25">
        <f>SUM(Z10:Z32)</f>
        <v>38698</v>
      </c>
      <c r="AA9" s="25">
        <f>SUM(AA10:AA32)</f>
        <v>35303</v>
      </c>
      <c r="AB9" s="26">
        <f aca="true" t="shared" si="12" ref="AB9:AB32">AA9/Z9*100</f>
        <v>91.2269367925991</v>
      </c>
      <c r="AC9" s="30">
        <f aca="true" t="shared" si="13" ref="AC9:AC32">AA9-Z9</f>
        <v>-3395</v>
      </c>
      <c r="AD9" s="25">
        <f>SUM(AD10:AD32)</f>
        <v>52743</v>
      </c>
      <c r="AE9" s="25">
        <f>SUM(AE10:AE32)</f>
        <v>53543</v>
      </c>
      <c r="AF9" s="31">
        <f aca="true" t="shared" si="14" ref="AF9:AF32">AE9/AD9*100</f>
        <v>101.51678895777638</v>
      </c>
      <c r="AG9" s="30">
        <f aca="true" t="shared" si="15" ref="AG9:AG32">AE9-AD9</f>
        <v>800</v>
      </c>
      <c r="AH9" s="25">
        <f>SUM(AH10:AH32)</f>
        <v>4842</v>
      </c>
      <c r="AI9" s="25">
        <f>SUM(AI10:AI32)</f>
        <v>4530</v>
      </c>
      <c r="AJ9" s="27">
        <f aca="true" t="shared" si="16" ref="AJ9:AJ32">AI9/AH9*100</f>
        <v>93.55638166047088</v>
      </c>
      <c r="AK9" s="29">
        <f aca="true" t="shared" si="17" ref="AK9:AK32">AI9-AH9</f>
        <v>-312</v>
      </c>
      <c r="AL9" s="32">
        <f>SUM(AL10:AL32)</f>
        <v>5569</v>
      </c>
      <c r="AM9" s="32">
        <f>SUM(AM10:AM32)</f>
        <v>6469</v>
      </c>
      <c r="AN9" s="33">
        <f>ROUND(AM9/AL9*100,1)</f>
        <v>116.2</v>
      </c>
      <c r="AO9" s="32">
        <f aca="true" t="shared" si="18" ref="AO9:AO32">AM9-AL9</f>
        <v>900</v>
      </c>
      <c r="AP9" s="25">
        <f>SUM(AP10:AP32)</f>
        <v>27152</v>
      </c>
      <c r="AQ9" s="25">
        <f>SUM(AQ10:AQ32)</f>
        <v>31852</v>
      </c>
      <c r="AR9" s="27">
        <f aca="true" t="shared" si="19" ref="AR9:AR32">ROUND(AQ9/AP9*100,1)</f>
        <v>117.3</v>
      </c>
      <c r="AS9" s="30">
        <f aca="true" t="shared" si="20" ref="AS9:AS32">AQ9-AP9</f>
        <v>4700</v>
      </c>
      <c r="AT9" s="25">
        <f>SUM(AT10:AT32)</f>
        <v>12061</v>
      </c>
      <c r="AU9" s="25">
        <f>SUM(AU10:AU32)</f>
        <v>12886</v>
      </c>
      <c r="AV9" s="27">
        <f aca="true" t="shared" si="21" ref="AV9:AV32">AU9/AT9*100</f>
        <v>106.84022883674653</v>
      </c>
      <c r="AW9" s="25">
        <f aca="true" t="shared" si="22" ref="AW9:AW32">AU9-AT9</f>
        <v>825</v>
      </c>
      <c r="AX9" s="25">
        <f>SUM(AX10:AX32)</f>
        <v>10250</v>
      </c>
      <c r="AY9" s="25">
        <f>SUM(AY10:AY32)</f>
        <v>11299</v>
      </c>
      <c r="AZ9" s="27">
        <f aca="true" t="shared" si="23" ref="AZ9:AZ32">AY9/AX9*100</f>
        <v>110.23414634146343</v>
      </c>
      <c r="BA9" s="25">
        <f aca="true" t="shared" si="24" ref="BA9:BA32">AY9-AX9</f>
        <v>1049</v>
      </c>
      <c r="BB9" s="25">
        <v>2213.5</v>
      </c>
      <c r="BC9" s="25">
        <v>2858</v>
      </c>
      <c r="BD9" s="25">
        <f aca="true" t="shared" si="25" ref="BD9:BD32">BC9-BB9</f>
        <v>644.5</v>
      </c>
      <c r="BE9" s="25">
        <f>SUM(BE10:BE32)</f>
        <v>1186</v>
      </c>
      <c r="BF9" s="25">
        <f>SUM(BF10:BF32)</f>
        <v>1675</v>
      </c>
      <c r="BG9" s="27">
        <f aca="true" t="shared" si="26" ref="BG9:BG32">ROUND(BF9/BE9*100,1)</f>
        <v>141.2</v>
      </c>
      <c r="BH9" s="25">
        <f aca="true" t="shared" si="27" ref="BH9:BH32">BF9-BE9</f>
        <v>489</v>
      </c>
      <c r="BI9" s="25">
        <f>SUM(BI10:BI32)</f>
        <v>416</v>
      </c>
    </row>
    <row r="10" spans="1:62" ht="21.75" customHeight="1">
      <c r="A10" s="209" t="s">
        <v>123</v>
      </c>
      <c r="B10" s="35">
        <v>1638</v>
      </c>
      <c r="C10" s="36">
        <v>1285</v>
      </c>
      <c r="D10" s="26">
        <f t="shared" si="0"/>
        <v>78.44932844932845</v>
      </c>
      <c r="E10" s="25">
        <f t="shared" si="1"/>
        <v>-353</v>
      </c>
      <c r="F10" s="191">
        <v>1027</v>
      </c>
      <c r="G10" s="191">
        <v>858</v>
      </c>
      <c r="H10" s="26">
        <f t="shared" si="2"/>
        <v>83.54430379746836</v>
      </c>
      <c r="I10" s="25">
        <f t="shared" si="3"/>
        <v>-169</v>
      </c>
      <c r="J10" s="35">
        <v>747</v>
      </c>
      <c r="K10" s="35">
        <v>643</v>
      </c>
      <c r="L10" s="26">
        <f t="shared" si="4"/>
        <v>86.07764390896921</v>
      </c>
      <c r="M10" s="25">
        <f t="shared" si="5"/>
        <v>-104</v>
      </c>
      <c r="N10" s="37">
        <v>38</v>
      </c>
      <c r="O10" s="35">
        <v>166</v>
      </c>
      <c r="P10" s="27">
        <f t="shared" si="6"/>
        <v>436.84210526315786</v>
      </c>
      <c r="Q10" s="28">
        <f t="shared" si="7"/>
        <v>128</v>
      </c>
      <c r="R10" s="193">
        <v>196</v>
      </c>
      <c r="S10" s="193">
        <v>140</v>
      </c>
      <c r="T10" s="27">
        <f t="shared" si="8"/>
        <v>71.42857142857143</v>
      </c>
      <c r="U10" s="25">
        <f t="shared" si="9"/>
        <v>-56</v>
      </c>
      <c r="V10" s="210">
        <v>4037</v>
      </c>
      <c r="W10" s="191">
        <v>5314</v>
      </c>
      <c r="X10" s="26">
        <f t="shared" si="10"/>
        <v>131.63240029725043</v>
      </c>
      <c r="Y10" s="25">
        <f t="shared" si="11"/>
        <v>1277</v>
      </c>
      <c r="Z10" s="191">
        <v>1631</v>
      </c>
      <c r="AA10" s="191">
        <v>1276</v>
      </c>
      <c r="AB10" s="26">
        <f t="shared" si="12"/>
        <v>78.23421213979154</v>
      </c>
      <c r="AC10" s="25">
        <f t="shared" si="13"/>
        <v>-355</v>
      </c>
      <c r="AD10" s="210">
        <v>1787</v>
      </c>
      <c r="AE10" s="199">
        <v>2447</v>
      </c>
      <c r="AF10" s="26">
        <f t="shared" si="14"/>
        <v>136.9334079462787</v>
      </c>
      <c r="AG10" s="25">
        <f t="shared" si="15"/>
        <v>660</v>
      </c>
      <c r="AH10" s="190">
        <v>464</v>
      </c>
      <c r="AI10" s="190">
        <v>189</v>
      </c>
      <c r="AJ10" s="27">
        <f t="shared" si="16"/>
        <v>40.73275862068966</v>
      </c>
      <c r="AK10" s="25">
        <f t="shared" si="17"/>
        <v>-275</v>
      </c>
      <c r="AL10" s="194">
        <v>124</v>
      </c>
      <c r="AM10" s="195">
        <v>112</v>
      </c>
      <c r="AN10" s="33">
        <f aca="true" t="shared" si="28" ref="AN10:AN32">ROUND(AM10/AL10*100,1)</f>
        <v>90.3</v>
      </c>
      <c r="AO10" s="32">
        <f t="shared" si="18"/>
        <v>-12</v>
      </c>
      <c r="AP10" s="38">
        <v>662</v>
      </c>
      <c r="AQ10" s="35">
        <v>508</v>
      </c>
      <c r="AR10" s="27">
        <f t="shared" si="19"/>
        <v>76.7</v>
      </c>
      <c r="AS10" s="25">
        <f t="shared" si="20"/>
        <v>-154</v>
      </c>
      <c r="AT10" s="191">
        <v>427</v>
      </c>
      <c r="AU10" s="230">
        <v>493</v>
      </c>
      <c r="AV10" s="27">
        <f t="shared" si="21"/>
        <v>115.4566744730679</v>
      </c>
      <c r="AW10" s="25">
        <f t="shared" si="22"/>
        <v>66</v>
      </c>
      <c r="AX10" s="191">
        <v>394</v>
      </c>
      <c r="AY10" s="191">
        <v>458</v>
      </c>
      <c r="AZ10" s="27">
        <f t="shared" si="23"/>
        <v>116.24365482233503</v>
      </c>
      <c r="BA10" s="25">
        <f t="shared" si="24"/>
        <v>64</v>
      </c>
      <c r="BB10" s="39">
        <v>1791.0326086956522</v>
      </c>
      <c r="BC10" s="35">
        <v>2773.489932885906</v>
      </c>
      <c r="BD10" s="25">
        <f t="shared" si="25"/>
        <v>982.4573241902538</v>
      </c>
      <c r="BE10" s="229">
        <v>8</v>
      </c>
      <c r="BF10" s="229">
        <v>5</v>
      </c>
      <c r="BG10" s="27">
        <f t="shared" si="26"/>
        <v>62.5</v>
      </c>
      <c r="BH10" s="25">
        <f t="shared" si="27"/>
        <v>-3</v>
      </c>
      <c r="BI10" s="231">
        <v>17</v>
      </c>
      <c r="BJ10" s="34"/>
    </row>
    <row r="11" spans="1:62" ht="21.75" customHeight="1">
      <c r="A11" s="209" t="s">
        <v>124</v>
      </c>
      <c r="B11" s="35">
        <v>623</v>
      </c>
      <c r="C11" s="36">
        <v>525</v>
      </c>
      <c r="D11" s="26">
        <f t="shared" si="0"/>
        <v>84.26966292134831</v>
      </c>
      <c r="E11" s="25">
        <f t="shared" si="1"/>
        <v>-98</v>
      </c>
      <c r="F11" s="191">
        <v>346</v>
      </c>
      <c r="G11" s="191">
        <v>336</v>
      </c>
      <c r="H11" s="26">
        <f t="shared" si="2"/>
        <v>97.10982658959537</v>
      </c>
      <c r="I11" s="25">
        <f t="shared" si="3"/>
        <v>-10</v>
      </c>
      <c r="J11" s="35">
        <v>325</v>
      </c>
      <c r="K11" s="35">
        <v>370</v>
      </c>
      <c r="L11" s="26">
        <f t="shared" si="4"/>
        <v>113.84615384615384</v>
      </c>
      <c r="M11" s="25">
        <f t="shared" si="5"/>
        <v>45</v>
      </c>
      <c r="N11" s="37">
        <v>94</v>
      </c>
      <c r="O11" s="35">
        <v>146</v>
      </c>
      <c r="P11" s="27">
        <f t="shared" si="6"/>
        <v>155.3191489361702</v>
      </c>
      <c r="Q11" s="28">
        <f t="shared" si="7"/>
        <v>52</v>
      </c>
      <c r="R11" s="193">
        <v>86</v>
      </c>
      <c r="S11" s="193">
        <v>77</v>
      </c>
      <c r="T11" s="27">
        <f t="shared" si="8"/>
        <v>89.53488372093024</v>
      </c>
      <c r="U11" s="25">
        <f t="shared" si="9"/>
        <v>-9</v>
      </c>
      <c r="V11" s="210">
        <v>1749</v>
      </c>
      <c r="W11" s="191">
        <v>1823</v>
      </c>
      <c r="X11" s="26">
        <f t="shared" si="10"/>
        <v>104.23098913664953</v>
      </c>
      <c r="Y11" s="25">
        <f t="shared" si="11"/>
        <v>74</v>
      </c>
      <c r="Z11" s="191">
        <v>607</v>
      </c>
      <c r="AA11" s="191">
        <v>510</v>
      </c>
      <c r="AB11" s="26">
        <f t="shared" si="12"/>
        <v>84.01976935749587</v>
      </c>
      <c r="AC11" s="25">
        <f t="shared" si="13"/>
        <v>-97</v>
      </c>
      <c r="AD11" s="210">
        <v>712</v>
      </c>
      <c r="AE11" s="199">
        <v>865</v>
      </c>
      <c r="AF11" s="26">
        <f t="shared" si="14"/>
        <v>121.48876404494382</v>
      </c>
      <c r="AG11" s="25">
        <f t="shared" si="15"/>
        <v>153</v>
      </c>
      <c r="AH11" s="190">
        <v>144</v>
      </c>
      <c r="AI11" s="190">
        <v>123</v>
      </c>
      <c r="AJ11" s="27">
        <f t="shared" si="16"/>
        <v>85.41666666666666</v>
      </c>
      <c r="AK11" s="25">
        <f t="shared" si="17"/>
        <v>-21</v>
      </c>
      <c r="AL11" s="196">
        <v>124</v>
      </c>
      <c r="AM11" s="195">
        <v>121</v>
      </c>
      <c r="AN11" s="33">
        <f t="shared" si="28"/>
        <v>97.6</v>
      </c>
      <c r="AO11" s="32">
        <f t="shared" si="18"/>
        <v>-3</v>
      </c>
      <c r="AP11" s="38">
        <v>399</v>
      </c>
      <c r="AQ11" s="35">
        <v>426</v>
      </c>
      <c r="AR11" s="27">
        <f t="shared" si="19"/>
        <v>106.8</v>
      </c>
      <c r="AS11" s="25">
        <f t="shared" si="20"/>
        <v>27</v>
      </c>
      <c r="AT11" s="191">
        <v>189</v>
      </c>
      <c r="AU11" s="230">
        <v>173</v>
      </c>
      <c r="AV11" s="27">
        <f t="shared" si="21"/>
        <v>91.53439153439153</v>
      </c>
      <c r="AW11" s="25">
        <f t="shared" si="22"/>
        <v>-16</v>
      </c>
      <c r="AX11" s="191">
        <v>165</v>
      </c>
      <c r="AY11" s="191">
        <v>155</v>
      </c>
      <c r="AZ11" s="27">
        <f t="shared" si="23"/>
        <v>93.93939393939394</v>
      </c>
      <c r="BA11" s="25">
        <f t="shared" si="24"/>
        <v>-10</v>
      </c>
      <c r="BB11" s="39">
        <v>2505.3030303030305</v>
      </c>
      <c r="BC11" s="35">
        <v>2988.1188118811883</v>
      </c>
      <c r="BD11" s="25">
        <f t="shared" si="25"/>
        <v>482.81578157815784</v>
      </c>
      <c r="BE11" s="229">
        <v>20</v>
      </c>
      <c r="BF11" s="229">
        <v>13</v>
      </c>
      <c r="BG11" s="27">
        <f t="shared" si="26"/>
        <v>65</v>
      </c>
      <c r="BH11" s="25">
        <f t="shared" si="27"/>
        <v>-7</v>
      </c>
      <c r="BI11" s="231">
        <v>7</v>
      </c>
      <c r="BJ11" s="34"/>
    </row>
    <row r="12" spans="1:62" ht="21.75" customHeight="1">
      <c r="A12" s="209" t="s">
        <v>125</v>
      </c>
      <c r="B12" s="35">
        <v>1997</v>
      </c>
      <c r="C12" s="36">
        <v>1659</v>
      </c>
      <c r="D12" s="26">
        <f t="shared" si="0"/>
        <v>83.07461191787682</v>
      </c>
      <c r="E12" s="25">
        <f t="shared" si="1"/>
        <v>-338</v>
      </c>
      <c r="F12" s="191">
        <v>1251</v>
      </c>
      <c r="G12" s="191">
        <v>1212</v>
      </c>
      <c r="H12" s="26">
        <f t="shared" si="2"/>
        <v>96.88249400479616</v>
      </c>
      <c r="I12" s="25">
        <f t="shared" si="3"/>
        <v>-39</v>
      </c>
      <c r="J12" s="35">
        <v>1150</v>
      </c>
      <c r="K12" s="35">
        <v>928</v>
      </c>
      <c r="L12" s="26">
        <f t="shared" si="4"/>
        <v>80.69565217391305</v>
      </c>
      <c r="M12" s="25">
        <f t="shared" si="5"/>
        <v>-222</v>
      </c>
      <c r="N12" s="37">
        <v>214</v>
      </c>
      <c r="O12" s="35">
        <v>261</v>
      </c>
      <c r="P12" s="27">
        <f t="shared" si="6"/>
        <v>121.96261682242991</v>
      </c>
      <c r="Q12" s="28">
        <f t="shared" si="7"/>
        <v>47</v>
      </c>
      <c r="R12" s="193">
        <v>280</v>
      </c>
      <c r="S12" s="193">
        <v>261</v>
      </c>
      <c r="T12" s="27">
        <f t="shared" si="8"/>
        <v>93.21428571428572</v>
      </c>
      <c r="U12" s="25">
        <f t="shared" si="9"/>
        <v>-19</v>
      </c>
      <c r="V12" s="210">
        <v>4014</v>
      </c>
      <c r="W12" s="191">
        <v>3948</v>
      </c>
      <c r="X12" s="26">
        <f t="shared" si="10"/>
        <v>98.35575485799701</v>
      </c>
      <c r="Y12" s="25">
        <f t="shared" si="11"/>
        <v>-66</v>
      </c>
      <c r="Z12" s="191">
        <v>1918</v>
      </c>
      <c r="AA12" s="191">
        <v>1617</v>
      </c>
      <c r="AB12" s="26">
        <f t="shared" si="12"/>
        <v>84.30656934306569</v>
      </c>
      <c r="AC12" s="25">
        <f t="shared" si="13"/>
        <v>-301</v>
      </c>
      <c r="AD12" s="210">
        <v>1453</v>
      </c>
      <c r="AE12" s="199">
        <v>1223</v>
      </c>
      <c r="AF12" s="26">
        <f t="shared" si="14"/>
        <v>84.17068134893324</v>
      </c>
      <c r="AG12" s="25">
        <f t="shared" si="15"/>
        <v>-230</v>
      </c>
      <c r="AH12" s="190">
        <v>155</v>
      </c>
      <c r="AI12" s="190">
        <v>239</v>
      </c>
      <c r="AJ12" s="27">
        <f t="shared" si="16"/>
        <v>154.19354838709677</v>
      </c>
      <c r="AK12" s="25">
        <f t="shared" si="17"/>
        <v>84</v>
      </c>
      <c r="AL12" s="196">
        <v>122</v>
      </c>
      <c r="AM12" s="195">
        <v>135</v>
      </c>
      <c r="AN12" s="33">
        <f t="shared" si="28"/>
        <v>110.7</v>
      </c>
      <c r="AO12" s="32">
        <f t="shared" si="18"/>
        <v>13</v>
      </c>
      <c r="AP12" s="38">
        <v>1341</v>
      </c>
      <c r="AQ12" s="35">
        <v>1156</v>
      </c>
      <c r="AR12" s="27">
        <f t="shared" si="19"/>
        <v>86.2</v>
      </c>
      <c r="AS12" s="25">
        <f t="shared" si="20"/>
        <v>-185</v>
      </c>
      <c r="AT12" s="191">
        <v>447</v>
      </c>
      <c r="AU12" s="230">
        <v>609</v>
      </c>
      <c r="AV12" s="27">
        <f t="shared" si="21"/>
        <v>136.24161073825502</v>
      </c>
      <c r="AW12" s="25">
        <f t="shared" si="22"/>
        <v>162</v>
      </c>
      <c r="AX12" s="191">
        <v>379</v>
      </c>
      <c r="AY12" s="191">
        <v>543</v>
      </c>
      <c r="AZ12" s="27">
        <f t="shared" si="23"/>
        <v>143.2717678100264</v>
      </c>
      <c r="BA12" s="25">
        <f t="shared" si="24"/>
        <v>164</v>
      </c>
      <c r="BB12" s="39">
        <v>2280.377358490566</v>
      </c>
      <c r="BC12" s="35">
        <v>3019.871794871795</v>
      </c>
      <c r="BD12" s="25">
        <f t="shared" si="25"/>
        <v>739.4944363812288</v>
      </c>
      <c r="BE12" s="229">
        <v>45</v>
      </c>
      <c r="BF12" s="229">
        <v>81</v>
      </c>
      <c r="BG12" s="27">
        <f t="shared" si="26"/>
        <v>180</v>
      </c>
      <c r="BH12" s="25">
        <f t="shared" si="27"/>
        <v>36</v>
      </c>
      <c r="BI12" s="231">
        <v>26</v>
      </c>
      <c r="BJ12" s="34"/>
    </row>
    <row r="13" spans="1:62" ht="21.75" customHeight="1">
      <c r="A13" s="209" t="s">
        <v>126</v>
      </c>
      <c r="B13" s="35">
        <v>885</v>
      </c>
      <c r="C13" s="36">
        <v>885</v>
      </c>
      <c r="D13" s="26">
        <f t="shared" si="0"/>
        <v>100</v>
      </c>
      <c r="E13" s="25">
        <f t="shared" si="1"/>
        <v>0</v>
      </c>
      <c r="F13" s="191">
        <v>531</v>
      </c>
      <c r="G13" s="191">
        <v>556</v>
      </c>
      <c r="H13" s="26">
        <f t="shared" si="2"/>
        <v>104.70809792843691</v>
      </c>
      <c r="I13" s="25">
        <f t="shared" si="3"/>
        <v>25</v>
      </c>
      <c r="J13" s="35">
        <v>338</v>
      </c>
      <c r="K13" s="35">
        <v>356</v>
      </c>
      <c r="L13" s="26">
        <f t="shared" si="4"/>
        <v>105.32544378698225</v>
      </c>
      <c r="M13" s="25">
        <f t="shared" si="5"/>
        <v>18</v>
      </c>
      <c r="N13" s="37">
        <v>55</v>
      </c>
      <c r="O13" s="35">
        <v>51</v>
      </c>
      <c r="P13" s="27">
        <f t="shared" si="6"/>
        <v>92.72727272727272</v>
      </c>
      <c r="Q13" s="28">
        <f t="shared" si="7"/>
        <v>-4</v>
      </c>
      <c r="R13" s="193">
        <v>121</v>
      </c>
      <c r="S13" s="193">
        <v>109</v>
      </c>
      <c r="T13" s="27">
        <f t="shared" si="8"/>
        <v>90.08264462809917</v>
      </c>
      <c r="U13" s="25">
        <f t="shared" si="9"/>
        <v>-12</v>
      </c>
      <c r="V13" s="210">
        <v>2706</v>
      </c>
      <c r="W13" s="191">
        <v>3015</v>
      </c>
      <c r="X13" s="26">
        <f t="shared" si="10"/>
        <v>111.41906873614191</v>
      </c>
      <c r="Y13" s="25">
        <f t="shared" si="11"/>
        <v>309</v>
      </c>
      <c r="Z13" s="191">
        <v>874</v>
      </c>
      <c r="AA13" s="191">
        <v>875</v>
      </c>
      <c r="AB13" s="26">
        <f t="shared" si="12"/>
        <v>100.11441647597255</v>
      </c>
      <c r="AC13" s="25">
        <f t="shared" si="13"/>
        <v>1</v>
      </c>
      <c r="AD13" s="210">
        <v>1311</v>
      </c>
      <c r="AE13" s="199">
        <v>1635</v>
      </c>
      <c r="AF13" s="26">
        <f t="shared" si="14"/>
        <v>124.71395881006866</v>
      </c>
      <c r="AG13" s="25">
        <f t="shared" si="15"/>
        <v>324</v>
      </c>
      <c r="AH13" s="190">
        <v>305</v>
      </c>
      <c r="AI13" s="190">
        <v>321</v>
      </c>
      <c r="AJ13" s="27">
        <f t="shared" si="16"/>
        <v>105.24590163934427</v>
      </c>
      <c r="AK13" s="25">
        <f t="shared" si="17"/>
        <v>16</v>
      </c>
      <c r="AL13" s="196">
        <v>144</v>
      </c>
      <c r="AM13" s="195">
        <v>160</v>
      </c>
      <c r="AN13" s="33">
        <f t="shared" si="28"/>
        <v>111.1</v>
      </c>
      <c r="AO13" s="32">
        <f t="shared" si="18"/>
        <v>16</v>
      </c>
      <c r="AP13" s="38">
        <v>606</v>
      </c>
      <c r="AQ13" s="35">
        <v>620</v>
      </c>
      <c r="AR13" s="27">
        <f t="shared" si="19"/>
        <v>102.3</v>
      </c>
      <c r="AS13" s="25">
        <f t="shared" si="20"/>
        <v>14</v>
      </c>
      <c r="AT13" s="191">
        <v>329</v>
      </c>
      <c r="AU13" s="230">
        <v>292</v>
      </c>
      <c r="AV13" s="27">
        <f t="shared" si="21"/>
        <v>88.75379939209726</v>
      </c>
      <c r="AW13" s="25">
        <f t="shared" si="22"/>
        <v>-37</v>
      </c>
      <c r="AX13" s="191">
        <v>286</v>
      </c>
      <c r="AY13" s="191">
        <v>262</v>
      </c>
      <c r="AZ13" s="27">
        <f t="shared" si="23"/>
        <v>91.6083916083916</v>
      </c>
      <c r="BA13" s="25">
        <f t="shared" si="24"/>
        <v>-24</v>
      </c>
      <c r="BB13" s="39">
        <v>2004.3010752688172</v>
      </c>
      <c r="BC13" s="35">
        <v>2913.2978723404253</v>
      </c>
      <c r="BD13" s="25">
        <f t="shared" si="25"/>
        <v>908.9967970716082</v>
      </c>
      <c r="BE13" s="229">
        <v>2</v>
      </c>
      <c r="BF13" s="229">
        <v>4</v>
      </c>
      <c r="BG13" s="27">
        <f t="shared" si="26"/>
        <v>200</v>
      </c>
      <c r="BH13" s="25">
        <f t="shared" si="27"/>
        <v>2</v>
      </c>
      <c r="BI13" s="231">
        <v>15</v>
      </c>
      <c r="BJ13" s="34"/>
    </row>
    <row r="14" spans="1:64" s="19" customFormat="1" ht="21.75" customHeight="1">
      <c r="A14" s="209" t="s">
        <v>127</v>
      </c>
      <c r="B14" s="35">
        <v>1050</v>
      </c>
      <c r="C14" s="36">
        <v>777</v>
      </c>
      <c r="D14" s="26">
        <f t="shared" si="0"/>
        <v>74</v>
      </c>
      <c r="E14" s="25">
        <f t="shared" si="1"/>
        <v>-273</v>
      </c>
      <c r="F14" s="191">
        <v>615</v>
      </c>
      <c r="G14" s="191">
        <v>465</v>
      </c>
      <c r="H14" s="26">
        <f t="shared" si="2"/>
        <v>75.60975609756098</v>
      </c>
      <c r="I14" s="25">
        <f t="shared" si="3"/>
        <v>-150</v>
      </c>
      <c r="J14" s="35">
        <v>344</v>
      </c>
      <c r="K14" s="35">
        <v>262</v>
      </c>
      <c r="L14" s="26">
        <f t="shared" si="4"/>
        <v>76.16279069767442</v>
      </c>
      <c r="M14" s="25">
        <f t="shared" si="5"/>
        <v>-82</v>
      </c>
      <c r="N14" s="37">
        <v>18</v>
      </c>
      <c r="O14" s="35">
        <v>42</v>
      </c>
      <c r="P14" s="27">
        <f t="shared" si="6"/>
        <v>233.33333333333334</v>
      </c>
      <c r="Q14" s="28">
        <f t="shared" si="7"/>
        <v>24</v>
      </c>
      <c r="R14" s="193">
        <v>70</v>
      </c>
      <c r="S14" s="193">
        <v>63</v>
      </c>
      <c r="T14" s="27">
        <f t="shared" si="8"/>
        <v>90</v>
      </c>
      <c r="U14" s="25">
        <f t="shared" si="9"/>
        <v>-7</v>
      </c>
      <c r="V14" s="210">
        <v>2195</v>
      </c>
      <c r="W14" s="191">
        <v>1986</v>
      </c>
      <c r="X14" s="26">
        <f t="shared" si="10"/>
        <v>90.47835990888383</v>
      </c>
      <c r="Y14" s="25">
        <f t="shared" si="11"/>
        <v>-209</v>
      </c>
      <c r="Z14" s="191">
        <v>1008</v>
      </c>
      <c r="AA14" s="191">
        <v>753</v>
      </c>
      <c r="AB14" s="26">
        <f t="shared" si="12"/>
        <v>74.70238095238095</v>
      </c>
      <c r="AC14" s="25">
        <f t="shared" si="13"/>
        <v>-255</v>
      </c>
      <c r="AD14" s="210">
        <v>909</v>
      </c>
      <c r="AE14" s="199">
        <v>990</v>
      </c>
      <c r="AF14" s="26">
        <f t="shared" si="14"/>
        <v>108.91089108910892</v>
      </c>
      <c r="AG14" s="25">
        <f t="shared" si="15"/>
        <v>81</v>
      </c>
      <c r="AH14" s="190">
        <v>109</v>
      </c>
      <c r="AI14" s="190">
        <v>78</v>
      </c>
      <c r="AJ14" s="27">
        <f t="shared" si="16"/>
        <v>71.55963302752293</v>
      </c>
      <c r="AK14" s="25">
        <f t="shared" si="17"/>
        <v>-31</v>
      </c>
      <c r="AL14" s="196">
        <v>89</v>
      </c>
      <c r="AM14" s="195">
        <v>117</v>
      </c>
      <c r="AN14" s="33">
        <f t="shared" si="28"/>
        <v>131.5</v>
      </c>
      <c r="AO14" s="32">
        <f t="shared" si="18"/>
        <v>28</v>
      </c>
      <c r="AP14" s="38">
        <v>313</v>
      </c>
      <c r="AQ14" s="35">
        <v>316</v>
      </c>
      <c r="AR14" s="27">
        <f t="shared" si="19"/>
        <v>101</v>
      </c>
      <c r="AS14" s="25">
        <f t="shared" si="20"/>
        <v>3</v>
      </c>
      <c r="AT14" s="191">
        <v>312</v>
      </c>
      <c r="AU14" s="230">
        <v>255</v>
      </c>
      <c r="AV14" s="27">
        <f t="shared" si="21"/>
        <v>81.73076923076923</v>
      </c>
      <c r="AW14" s="25">
        <f t="shared" si="22"/>
        <v>-57</v>
      </c>
      <c r="AX14" s="191">
        <v>268</v>
      </c>
      <c r="AY14" s="191">
        <v>214</v>
      </c>
      <c r="AZ14" s="27">
        <f t="shared" si="23"/>
        <v>79.8507462686567</v>
      </c>
      <c r="BA14" s="25">
        <f t="shared" si="24"/>
        <v>-54</v>
      </c>
      <c r="BB14" s="39">
        <v>2368.020304568528</v>
      </c>
      <c r="BC14" s="35">
        <v>2998.73417721519</v>
      </c>
      <c r="BD14" s="25">
        <f t="shared" si="25"/>
        <v>630.7138726466619</v>
      </c>
      <c r="BE14" s="229">
        <v>7</v>
      </c>
      <c r="BF14" s="229">
        <v>35</v>
      </c>
      <c r="BG14" s="27">
        <f t="shared" si="26"/>
        <v>500</v>
      </c>
      <c r="BH14" s="25">
        <f t="shared" si="27"/>
        <v>28</v>
      </c>
      <c r="BI14" s="231">
        <v>4</v>
      </c>
      <c r="BJ14" s="34"/>
      <c r="BK14" s="14"/>
      <c r="BL14" s="14"/>
    </row>
    <row r="15" spans="1:64" s="19" customFormat="1" ht="21.75" customHeight="1">
      <c r="A15" s="209" t="s">
        <v>128</v>
      </c>
      <c r="B15" s="35">
        <v>2586</v>
      </c>
      <c r="C15" s="36">
        <v>2495</v>
      </c>
      <c r="D15" s="26">
        <f t="shared" si="0"/>
        <v>96.48105181747873</v>
      </c>
      <c r="E15" s="25">
        <f t="shared" si="1"/>
        <v>-91</v>
      </c>
      <c r="F15" s="191">
        <v>1520</v>
      </c>
      <c r="G15" s="191">
        <v>1616</v>
      </c>
      <c r="H15" s="26">
        <f t="shared" si="2"/>
        <v>106.3157894736842</v>
      </c>
      <c r="I15" s="25">
        <f t="shared" si="3"/>
        <v>96</v>
      </c>
      <c r="J15" s="35">
        <v>1023</v>
      </c>
      <c r="K15" s="35">
        <v>1073</v>
      </c>
      <c r="L15" s="26">
        <f t="shared" si="4"/>
        <v>104.88758553274681</v>
      </c>
      <c r="M15" s="25">
        <f t="shared" si="5"/>
        <v>50</v>
      </c>
      <c r="N15" s="37">
        <v>241</v>
      </c>
      <c r="O15" s="35">
        <v>326</v>
      </c>
      <c r="P15" s="27">
        <f t="shared" si="6"/>
        <v>135.26970954356847</v>
      </c>
      <c r="Q15" s="28">
        <f t="shared" si="7"/>
        <v>85</v>
      </c>
      <c r="R15" s="193">
        <v>328</v>
      </c>
      <c r="S15" s="193">
        <v>331</v>
      </c>
      <c r="T15" s="27">
        <f t="shared" si="8"/>
        <v>100.91463414634146</v>
      </c>
      <c r="U15" s="25">
        <f t="shared" si="9"/>
        <v>3</v>
      </c>
      <c r="V15" s="210">
        <v>6904</v>
      </c>
      <c r="W15" s="191">
        <v>6397</v>
      </c>
      <c r="X15" s="26">
        <f t="shared" si="10"/>
        <v>92.65643105446118</v>
      </c>
      <c r="Y15" s="25">
        <f t="shared" si="11"/>
        <v>-507</v>
      </c>
      <c r="Z15" s="191">
        <v>2440</v>
      </c>
      <c r="AA15" s="191">
        <v>2455</v>
      </c>
      <c r="AB15" s="26">
        <f t="shared" si="12"/>
        <v>100.61475409836065</v>
      </c>
      <c r="AC15" s="25">
        <f t="shared" si="13"/>
        <v>15</v>
      </c>
      <c r="AD15" s="210">
        <v>3817</v>
      </c>
      <c r="AE15" s="199">
        <v>2682</v>
      </c>
      <c r="AF15" s="26">
        <f t="shared" si="14"/>
        <v>70.2646057112916</v>
      </c>
      <c r="AG15" s="25">
        <f t="shared" si="15"/>
        <v>-1135</v>
      </c>
      <c r="AH15" s="190">
        <v>412</v>
      </c>
      <c r="AI15" s="190">
        <v>416</v>
      </c>
      <c r="AJ15" s="27">
        <f t="shared" si="16"/>
        <v>100.97087378640776</v>
      </c>
      <c r="AK15" s="25">
        <f t="shared" si="17"/>
        <v>4</v>
      </c>
      <c r="AL15" s="196">
        <v>290</v>
      </c>
      <c r="AM15" s="195">
        <v>298</v>
      </c>
      <c r="AN15" s="33">
        <f t="shared" si="28"/>
        <v>102.8</v>
      </c>
      <c r="AO15" s="32">
        <f t="shared" si="18"/>
        <v>8</v>
      </c>
      <c r="AP15" s="38">
        <v>1021</v>
      </c>
      <c r="AQ15" s="35">
        <v>1179</v>
      </c>
      <c r="AR15" s="27">
        <f t="shared" si="19"/>
        <v>115.5</v>
      </c>
      <c r="AS15" s="25">
        <f t="shared" si="20"/>
        <v>158</v>
      </c>
      <c r="AT15" s="191">
        <v>879</v>
      </c>
      <c r="AU15" s="230">
        <v>898</v>
      </c>
      <c r="AV15" s="27">
        <f t="shared" si="21"/>
        <v>102.16154721274175</v>
      </c>
      <c r="AW15" s="25">
        <f t="shared" si="22"/>
        <v>19</v>
      </c>
      <c r="AX15" s="191">
        <v>757</v>
      </c>
      <c r="AY15" s="191">
        <v>823</v>
      </c>
      <c r="AZ15" s="27">
        <f t="shared" si="23"/>
        <v>108.71862615587847</v>
      </c>
      <c r="BA15" s="25">
        <f t="shared" si="24"/>
        <v>66</v>
      </c>
      <c r="BB15" s="39">
        <v>1900.3454231433507</v>
      </c>
      <c r="BC15" s="35">
        <v>2299.662162162162</v>
      </c>
      <c r="BD15" s="25">
        <f t="shared" si="25"/>
        <v>399.3167390188114</v>
      </c>
      <c r="BE15" s="229">
        <v>15</v>
      </c>
      <c r="BF15" s="229">
        <v>62</v>
      </c>
      <c r="BG15" s="27">
        <f t="shared" si="26"/>
        <v>413.3</v>
      </c>
      <c r="BH15" s="25">
        <f t="shared" si="27"/>
        <v>47</v>
      </c>
      <c r="BI15" s="231">
        <v>30</v>
      </c>
      <c r="BJ15" s="34"/>
      <c r="BK15" s="14"/>
      <c r="BL15" s="14"/>
    </row>
    <row r="16" spans="1:64" s="19" customFormat="1" ht="21.75" customHeight="1">
      <c r="A16" s="209" t="s">
        <v>129</v>
      </c>
      <c r="B16" s="35">
        <v>1433</v>
      </c>
      <c r="C16" s="36">
        <v>1438</v>
      </c>
      <c r="D16" s="26">
        <f t="shared" si="0"/>
        <v>100.34891835310538</v>
      </c>
      <c r="E16" s="25">
        <f t="shared" si="1"/>
        <v>5</v>
      </c>
      <c r="F16" s="191">
        <v>901</v>
      </c>
      <c r="G16" s="191">
        <v>1028</v>
      </c>
      <c r="H16" s="26">
        <f t="shared" si="2"/>
        <v>114.09544950055495</v>
      </c>
      <c r="I16" s="25">
        <f t="shared" si="3"/>
        <v>127</v>
      </c>
      <c r="J16" s="35">
        <v>934</v>
      </c>
      <c r="K16" s="35">
        <v>951</v>
      </c>
      <c r="L16" s="26">
        <f t="shared" si="4"/>
        <v>101.82012847965738</v>
      </c>
      <c r="M16" s="25">
        <f t="shared" si="5"/>
        <v>17</v>
      </c>
      <c r="N16" s="37">
        <v>173</v>
      </c>
      <c r="O16" s="35">
        <v>292</v>
      </c>
      <c r="P16" s="27">
        <f t="shared" si="6"/>
        <v>168.78612716763007</v>
      </c>
      <c r="Q16" s="28">
        <f t="shared" si="7"/>
        <v>119</v>
      </c>
      <c r="R16" s="193">
        <v>212</v>
      </c>
      <c r="S16" s="193">
        <v>192</v>
      </c>
      <c r="T16" s="27">
        <f t="shared" si="8"/>
        <v>90.56603773584906</v>
      </c>
      <c r="U16" s="25">
        <f t="shared" si="9"/>
        <v>-20</v>
      </c>
      <c r="V16" s="210">
        <v>3545</v>
      </c>
      <c r="W16" s="191">
        <v>3926</v>
      </c>
      <c r="X16" s="26">
        <f t="shared" si="10"/>
        <v>110.7475317348378</v>
      </c>
      <c r="Y16" s="25">
        <f t="shared" si="11"/>
        <v>381</v>
      </c>
      <c r="Z16" s="191">
        <v>1356</v>
      </c>
      <c r="AA16" s="191">
        <v>1394</v>
      </c>
      <c r="AB16" s="26">
        <f t="shared" si="12"/>
        <v>102.8023598820059</v>
      </c>
      <c r="AC16" s="25">
        <f t="shared" si="13"/>
        <v>38</v>
      </c>
      <c r="AD16" s="210">
        <v>1588</v>
      </c>
      <c r="AE16" s="199">
        <v>1681</v>
      </c>
      <c r="AF16" s="26">
        <f t="shared" si="14"/>
        <v>105.85642317380352</v>
      </c>
      <c r="AG16" s="25">
        <f t="shared" si="15"/>
        <v>93</v>
      </c>
      <c r="AH16" s="190">
        <v>185</v>
      </c>
      <c r="AI16" s="190">
        <v>211</v>
      </c>
      <c r="AJ16" s="27">
        <f t="shared" si="16"/>
        <v>114.05405405405405</v>
      </c>
      <c r="AK16" s="25">
        <f t="shared" si="17"/>
        <v>26</v>
      </c>
      <c r="AL16" s="196">
        <v>193</v>
      </c>
      <c r="AM16" s="195">
        <v>246</v>
      </c>
      <c r="AN16" s="33">
        <f t="shared" si="28"/>
        <v>127.5</v>
      </c>
      <c r="AO16" s="32">
        <f t="shared" si="18"/>
        <v>53</v>
      </c>
      <c r="AP16" s="38">
        <v>883</v>
      </c>
      <c r="AQ16" s="35">
        <v>975</v>
      </c>
      <c r="AR16" s="27">
        <f t="shared" si="19"/>
        <v>110.4</v>
      </c>
      <c r="AS16" s="25">
        <f t="shared" si="20"/>
        <v>92</v>
      </c>
      <c r="AT16" s="191">
        <v>410</v>
      </c>
      <c r="AU16" s="230">
        <v>529</v>
      </c>
      <c r="AV16" s="27">
        <f t="shared" si="21"/>
        <v>129.02439024390245</v>
      </c>
      <c r="AW16" s="25">
        <f t="shared" si="22"/>
        <v>119</v>
      </c>
      <c r="AX16" s="191">
        <v>307</v>
      </c>
      <c r="AY16" s="191">
        <v>451</v>
      </c>
      <c r="AZ16" s="27">
        <f t="shared" si="23"/>
        <v>146.90553745928338</v>
      </c>
      <c r="BA16" s="25">
        <f t="shared" si="24"/>
        <v>144</v>
      </c>
      <c r="BB16" s="39">
        <v>2259.1623036649216</v>
      </c>
      <c r="BC16" s="35">
        <v>3021.498371335505</v>
      </c>
      <c r="BD16" s="25">
        <f t="shared" si="25"/>
        <v>762.3360676705834</v>
      </c>
      <c r="BE16" s="229">
        <v>16</v>
      </c>
      <c r="BF16" s="229">
        <v>17</v>
      </c>
      <c r="BG16" s="27">
        <f t="shared" si="26"/>
        <v>106.3</v>
      </c>
      <c r="BH16" s="25">
        <f t="shared" si="27"/>
        <v>1</v>
      </c>
      <c r="BI16" s="231">
        <v>15</v>
      </c>
      <c r="BJ16" s="34"/>
      <c r="BK16" s="14"/>
      <c r="BL16" s="14"/>
    </row>
    <row r="17" spans="1:64" s="19" customFormat="1" ht="21.75" customHeight="1">
      <c r="A17" s="209" t="s">
        <v>142</v>
      </c>
      <c r="B17" s="35">
        <v>2410</v>
      </c>
      <c r="C17" s="36">
        <v>2238</v>
      </c>
      <c r="D17" s="26">
        <f t="shared" si="0"/>
        <v>92.86307053941908</v>
      </c>
      <c r="E17" s="25">
        <f t="shared" si="1"/>
        <v>-172</v>
      </c>
      <c r="F17" s="191">
        <v>1386</v>
      </c>
      <c r="G17" s="191">
        <v>1458</v>
      </c>
      <c r="H17" s="26">
        <f t="shared" si="2"/>
        <v>105.1948051948052</v>
      </c>
      <c r="I17" s="25">
        <f t="shared" si="3"/>
        <v>72</v>
      </c>
      <c r="J17" s="35">
        <v>1060</v>
      </c>
      <c r="K17" s="35">
        <v>1529</v>
      </c>
      <c r="L17" s="26">
        <f t="shared" si="4"/>
        <v>144.24528301886792</v>
      </c>
      <c r="M17" s="25">
        <f t="shared" si="5"/>
        <v>469</v>
      </c>
      <c r="N17" s="37">
        <v>268</v>
      </c>
      <c r="O17" s="35">
        <v>754</v>
      </c>
      <c r="P17" s="27">
        <f t="shared" si="6"/>
        <v>281.34328358208955</v>
      </c>
      <c r="Q17" s="28">
        <f t="shared" si="7"/>
        <v>486</v>
      </c>
      <c r="R17" s="193">
        <v>322</v>
      </c>
      <c r="S17" s="193">
        <v>313</v>
      </c>
      <c r="T17" s="27">
        <f t="shared" si="8"/>
        <v>97.20496894409938</v>
      </c>
      <c r="U17" s="25">
        <f t="shared" si="9"/>
        <v>-9</v>
      </c>
      <c r="V17" s="210">
        <v>4828</v>
      </c>
      <c r="W17" s="191">
        <v>5596</v>
      </c>
      <c r="X17" s="26">
        <f t="shared" si="10"/>
        <v>115.90720795360399</v>
      </c>
      <c r="Y17" s="25">
        <f t="shared" si="11"/>
        <v>768</v>
      </c>
      <c r="Z17" s="191">
        <v>2357</v>
      </c>
      <c r="AA17" s="191">
        <v>2199</v>
      </c>
      <c r="AB17" s="26">
        <f t="shared" si="12"/>
        <v>93.29656342808656</v>
      </c>
      <c r="AC17" s="25">
        <f t="shared" si="13"/>
        <v>-158</v>
      </c>
      <c r="AD17" s="210">
        <v>1493</v>
      </c>
      <c r="AE17" s="199">
        <v>1340</v>
      </c>
      <c r="AF17" s="26">
        <f t="shared" si="14"/>
        <v>89.7521768251842</v>
      </c>
      <c r="AG17" s="25">
        <f t="shared" si="15"/>
        <v>-153</v>
      </c>
      <c r="AH17" s="190">
        <v>341</v>
      </c>
      <c r="AI17" s="190">
        <v>198</v>
      </c>
      <c r="AJ17" s="27">
        <f t="shared" si="16"/>
        <v>58.06451612903226</v>
      </c>
      <c r="AK17" s="25">
        <f t="shared" si="17"/>
        <v>-143</v>
      </c>
      <c r="AL17" s="196">
        <v>340</v>
      </c>
      <c r="AM17" s="195">
        <v>488</v>
      </c>
      <c r="AN17" s="33">
        <f t="shared" si="28"/>
        <v>143.5</v>
      </c>
      <c r="AO17" s="32">
        <f t="shared" si="18"/>
        <v>148</v>
      </c>
      <c r="AP17" s="38">
        <v>1063</v>
      </c>
      <c r="AQ17" s="35">
        <v>1748</v>
      </c>
      <c r="AR17" s="27">
        <f t="shared" si="19"/>
        <v>164.4</v>
      </c>
      <c r="AS17" s="25">
        <f t="shared" si="20"/>
        <v>685</v>
      </c>
      <c r="AT17" s="191">
        <v>780</v>
      </c>
      <c r="AU17" s="230">
        <v>847</v>
      </c>
      <c r="AV17" s="27">
        <f t="shared" si="21"/>
        <v>108.58974358974358</v>
      </c>
      <c r="AW17" s="25">
        <f t="shared" si="22"/>
        <v>67</v>
      </c>
      <c r="AX17" s="191">
        <v>680</v>
      </c>
      <c r="AY17" s="191">
        <v>737</v>
      </c>
      <c r="AZ17" s="27">
        <f t="shared" si="23"/>
        <v>108.38235294117646</v>
      </c>
      <c r="BA17" s="25">
        <f t="shared" si="24"/>
        <v>57</v>
      </c>
      <c r="BB17" s="39">
        <v>2230.4347826086955</v>
      </c>
      <c r="BC17" s="35">
        <v>2856.6735112936344</v>
      </c>
      <c r="BD17" s="25">
        <f t="shared" si="25"/>
        <v>626.2387286849389</v>
      </c>
      <c r="BE17" s="229">
        <v>9</v>
      </c>
      <c r="BF17" s="229">
        <v>25</v>
      </c>
      <c r="BG17" s="27">
        <f t="shared" si="26"/>
        <v>277.8</v>
      </c>
      <c r="BH17" s="25">
        <f t="shared" si="27"/>
        <v>16</v>
      </c>
      <c r="BI17" s="231">
        <v>12</v>
      </c>
      <c r="BJ17" s="34"/>
      <c r="BK17" s="14"/>
      <c r="BL17" s="14"/>
    </row>
    <row r="18" spans="1:64" s="19" customFormat="1" ht="21.75" customHeight="1">
      <c r="A18" s="209" t="s">
        <v>130</v>
      </c>
      <c r="B18" s="35">
        <v>2550</v>
      </c>
      <c r="C18" s="36">
        <v>2488</v>
      </c>
      <c r="D18" s="26">
        <f t="shared" si="0"/>
        <v>97.5686274509804</v>
      </c>
      <c r="E18" s="25">
        <f t="shared" si="1"/>
        <v>-62</v>
      </c>
      <c r="F18" s="191">
        <v>1557</v>
      </c>
      <c r="G18" s="191">
        <v>1696</v>
      </c>
      <c r="H18" s="26">
        <f t="shared" si="2"/>
        <v>108.92742453436095</v>
      </c>
      <c r="I18" s="25">
        <f t="shared" si="3"/>
        <v>139</v>
      </c>
      <c r="J18" s="35">
        <v>1319</v>
      </c>
      <c r="K18" s="35">
        <v>1273</v>
      </c>
      <c r="L18" s="26">
        <f t="shared" si="4"/>
        <v>96.51250947687642</v>
      </c>
      <c r="M18" s="25">
        <f t="shared" si="5"/>
        <v>-46</v>
      </c>
      <c r="N18" s="37">
        <v>290</v>
      </c>
      <c r="O18" s="35">
        <v>402</v>
      </c>
      <c r="P18" s="27">
        <f t="shared" si="6"/>
        <v>138.6206896551724</v>
      </c>
      <c r="Q18" s="28">
        <f t="shared" si="7"/>
        <v>112</v>
      </c>
      <c r="R18" s="193">
        <v>274</v>
      </c>
      <c r="S18" s="193">
        <v>280</v>
      </c>
      <c r="T18" s="27">
        <f t="shared" si="8"/>
        <v>102.18978102189782</v>
      </c>
      <c r="U18" s="25">
        <f t="shared" si="9"/>
        <v>6</v>
      </c>
      <c r="V18" s="210">
        <v>5135</v>
      </c>
      <c r="W18" s="191">
        <v>6513</v>
      </c>
      <c r="X18" s="26">
        <f t="shared" si="10"/>
        <v>126.8354430379747</v>
      </c>
      <c r="Y18" s="25">
        <f t="shared" si="11"/>
        <v>1378</v>
      </c>
      <c r="Z18" s="191">
        <v>2407</v>
      </c>
      <c r="AA18" s="191">
        <v>2401</v>
      </c>
      <c r="AB18" s="26">
        <f t="shared" si="12"/>
        <v>99.7507270461155</v>
      </c>
      <c r="AC18" s="25">
        <f t="shared" si="13"/>
        <v>-6</v>
      </c>
      <c r="AD18" s="210">
        <v>1601</v>
      </c>
      <c r="AE18" s="199">
        <v>1923</v>
      </c>
      <c r="AF18" s="26">
        <f t="shared" si="14"/>
        <v>120.11242973141788</v>
      </c>
      <c r="AG18" s="25">
        <f t="shared" si="15"/>
        <v>322</v>
      </c>
      <c r="AH18" s="190">
        <v>218</v>
      </c>
      <c r="AI18" s="190">
        <v>197</v>
      </c>
      <c r="AJ18" s="27">
        <f t="shared" si="16"/>
        <v>90.36697247706422</v>
      </c>
      <c r="AK18" s="25">
        <f t="shared" si="17"/>
        <v>-21</v>
      </c>
      <c r="AL18" s="196">
        <v>199</v>
      </c>
      <c r="AM18" s="195">
        <v>211</v>
      </c>
      <c r="AN18" s="33">
        <f t="shared" si="28"/>
        <v>106</v>
      </c>
      <c r="AO18" s="32">
        <f t="shared" si="18"/>
        <v>12</v>
      </c>
      <c r="AP18" s="38">
        <v>1463</v>
      </c>
      <c r="AQ18" s="35">
        <v>1533</v>
      </c>
      <c r="AR18" s="27">
        <f t="shared" si="19"/>
        <v>104.8</v>
      </c>
      <c r="AS18" s="25">
        <f t="shared" si="20"/>
        <v>70</v>
      </c>
      <c r="AT18" s="191">
        <v>792</v>
      </c>
      <c r="AU18" s="230">
        <v>1014</v>
      </c>
      <c r="AV18" s="27">
        <f t="shared" si="21"/>
        <v>128.03030303030303</v>
      </c>
      <c r="AW18" s="25">
        <f t="shared" si="22"/>
        <v>222</v>
      </c>
      <c r="AX18" s="191">
        <v>704</v>
      </c>
      <c r="AY18" s="191">
        <v>928</v>
      </c>
      <c r="AZ18" s="27">
        <f t="shared" si="23"/>
        <v>131.8181818181818</v>
      </c>
      <c r="BA18" s="25">
        <f t="shared" si="24"/>
        <v>224</v>
      </c>
      <c r="BB18" s="39">
        <v>1995.2095808383233</v>
      </c>
      <c r="BC18" s="35">
        <v>2692.1641791044776</v>
      </c>
      <c r="BD18" s="25">
        <f t="shared" si="25"/>
        <v>696.9545982661543</v>
      </c>
      <c r="BE18" s="229">
        <v>5</v>
      </c>
      <c r="BF18" s="229">
        <v>31</v>
      </c>
      <c r="BG18" s="27">
        <f t="shared" si="26"/>
        <v>620</v>
      </c>
      <c r="BH18" s="25">
        <f t="shared" si="27"/>
        <v>26</v>
      </c>
      <c r="BI18" s="231">
        <v>8</v>
      </c>
      <c r="BJ18" s="34"/>
      <c r="BK18" s="14"/>
      <c r="BL18" s="14"/>
    </row>
    <row r="19" spans="1:64" s="19" customFormat="1" ht="21.75" customHeight="1">
      <c r="A19" s="209" t="s">
        <v>131</v>
      </c>
      <c r="B19" s="35">
        <v>1211</v>
      </c>
      <c r="C19" s="36">
        <v>942</v>
      </c>
      <c r="D19" s="26">
        <f t="shared" si="0"/>
        <v>77.7869529314616</v>
      </c>
      <c r="E19" s="25">
        <f t="shared" si="1"/>
        <v>-269</v>
      </c>
      <c r="F19" s="191">
        <v>709</v>
      </c>
      <c r="G19" s="191">
        <v>595</v>
      </c>
      <c r="H19" s="26">
        <f t="shared" si="2"/>
        <v>83.9210155148096</v>
      </c>
      <c r="I19" s="25">
        <f t="shared" si="3"/>
        <v>-114</v>
      </c>
      <c r="J19" s="35">
        <v>458</v>
      </c>
      <c r="K19" s="35">
        <v>604</v>
      </c>
      <c r="L19" s="26">
        <f t="shared" si="4"/>
        <v>131.87772925764193</v>
      </c>
      <c r="M19" s="25">
        <f t="shared" si="5"/>
        <v>146</v>
      </c>
      <c r="N19" s="37">
        <v>56</v>
      </c>
      <c r="O19" s="35">
        <v>238</v>
      </c>
      <c r="P19" s="27">
        <f t="shared" si="6"/>
        <v>425</v>
      </c>
      <c r="Q19" s="28">
        <f t="shared" si="7"/>
        <v>182</v>
      </c>
      <c r="R19" s="193">
        <v>132</v>
      </c>
      <c r="S19" s="193">
        <v>87</v>
      </c>
      <c r="T19" s="27">
        <f t="shared" si="8"/>
        <v>65.9090909090909</v>
      </c>
      <c r="U19" s="25">
        <f t="shared" si="9"/>
        <v>-45</v>
      </c>
      <c r="V19" s="210">
        <v>2219</v>
      </c>
      <c r="W19" s="191">
        <v>2921</v>
      </c>
      <c r="X19" s="26">
        <f t="shared" si="10"/>
        <v>131.6358720144209</v>
      </c>
      <c r="Y19" s="25">
        <f t="shared" si="11"/>
        <v>702</v>
      </c>
      <c r="Z19" s="191">
        <v>1158</v>
      </c>
      <c r="AA19" s="191">
        <v>916</v>
      </c>
      <c r="AB19" s="26">
        <f t="shared" si="12"/>
        <v>79.10189982728842</v>
      </c>
      <c r="AC19" s="25">
        <f t="shared" si="13"/>
        <v>-242</v>
      </c>
      <c r="AD19" s="210">
        <v>814</v>
      </c>
      <c r="AE19" s="199">
        <v>1059</v>
      </c>
      <c r="AF19" s="26">
        <f t="shared" si="14"/>
        <v>130.0982800982801</v>
      </c>
      <c r="AG19" s="25">
        <f t="shared" si="15"/>
        <v>245</v>
      </c>
      <c r="AH19" s="190">
        <v>161</v>
      </c>
      <c r="AI19" s="190">
        <v>80</v>
      </c>
      <c r="AJ19" s="27">
        <f t="shared" si="16"/>
        <v>49.68944099378882</v>
      </c>
      <c r="AK19" s="25">
        <f t="shared" si="17"/>
        <v>-81</v>
      </c>
      <c r="AL19" s="196">
        <v>114</v>
      </c>
      <c r="AM19" s="195">
        <v>164</v>
      </c>
      <c r="AN19" s="33">
        <f t="shared" si="28"/>
        <v>143.9</v>
      </c>
      <c r="AO19" s="32">
        <f t="shared" si="18"/>
        <v>50</v>
      </c>
      <c r="AP19" s="38">
        <v>434</v>
      </c>
      <c r="AQ19" s="35">
        <v>580</v>
      </c>
      <c r="AR19" s="27">
        <f t="shared" si="19"/>
        <v>133.6</v>
      </c>
      <c r="AS19" s="25">
        <f t="shared" si="20"/>
        <v>146</v>
      </c>
      <c r="AT19" s="191">
        <v>347</v>
      </c>
      <c r="AU19" s="230">
        <v>293</v>
      </c>
      <c r="AV19" s="27">
        <f t="shared" si="21"/>
        <v>84.43804034582134</v>
      </c>
      <c r="AW19" s="25">
        <f t="shared" si="22"/>
        <v>-54</v>
      </c>
      <c r="AX19" s="191">
        <v>296</v>
      </c>
      <c r="AY19" s="191">
        <v>251</v>
      </c>
      <c r="AZ19" s="27">
        <f t="shared" si="23"/>
        <v>84.7972972972973</v>
      </c>
      <c r="BA19" s="25">
        <f t="shared" si="24"/>
        <v>-45</v>
      </c>
      <c r="BB19" s="39">
        <v>1514.5569620253164</v>
      </c>
      <c r="BC19" s="35">
        <v>2570.995670995671</v>
      </c>
      <c r="BD19" s="25">
        <f t="shared" si="25"/>
        <v>1056.4387089703546</v>
      </c>
      <c r="BE19" s="229">
        <v>11</v>
      </c>
      <c r="BF19" s="229">
        <v>14</v>
      </c>
      <c r="BG19" s="27">
        <f t="shared" si="26"/>
        <v>127.3</v>
      </c>
      <c r="BH19" s="25">
        <f t="shared" si="27"/>
        <v>3</v>
      </c>
      <c r="BI19" s="231">
        <v>4</v>
      </c>
      <c r="BJ19" s="34"/>
      <c r="BK19" s="14"/>
      <c r="BL19" s="14"/>
    </row>
    <row r="20" spans="1:64" s="40" customFormat="1" ht="21.75" customHeight="1">
      <c r="A20" s="209" t="s">
        <v>132</v>
      </c>
      <c r="B20" s="35">
        <v>1005</v>
      </c>
      <c r="C20" s="36">
        <v>848</v>
      </c>
      <c r="D20" s="26">
        <f t="shared" si="0"/>
        <v>84.37810945273631</v>
      </c>
      <c r="E20" s="25">
        <f t="shared" si="1"/>
        <v>-157</v>
      </c>
      <c r="F20" s="191">
        <v>566</v>
      </c>
      <c r="G20" s="191">
        <v>505</v>
      </c>
      <c r="H20" s="26">
        <f t="shared" si="2"/>
        <v>89.2226148409894</v>
      </c>
      <c r="I20" s="25">
        <f t="shared" si="3"/>
        <v>-61</v>
      </c>
      <c r="J20" s="35">
        <v>267</v>
      </c>
      <c r="K20" s="35">
        <v>300</v>
      </c>
      <c r="L20" s="26">
        <f t="shared" si="4"/>
        <v>112.35955056179776</v>
      </c>
      <c r="M20" s="25">
        <f t="shared" si="5"/>
        <v>33</v>
      </c>
      <c r="N20" s="37">
        <v>35</v>
      </c>
      <c r="O20" s="35">
        <v>69</v>
      </c>
      <c r="P20" s="27">
        <f t="shared" si="6"/>
        <v>197.14285714285717</v>
      </c>
      <c r="Q20" s="28">
        <f t="shared" si="7"/>
        <v>34</v>
      </c>
      <c r="R20" s="190">
        <v>55</v>
      </c>
      <c r="S20" s="190">
        <v>58</v>
      </c>
      <c r="T20" s="27">
        <f t="shared" si="8"/>
        <v>105.45454545454544</v>
      </c>
      <c r="U20" s="25">
        <f t="shared" si="9"/>
        <v>3</v>
      </c>
      <c r="V20" s="210">
        <v>1916</v>
      </c>
      <c r="W20" s="191">
        <v>2402</v>
      </c>
      <c r="X20" s="26">
        <f t="shared" si="10"/>
        <v>125.36534446764091</v>
      </c>
      <c r="Y20" s="25">
        <f t="shared" si="11"/>
        <v>486</v>
      </c>
      <c r="Z20" s="191">
        <v>974</v>
      </c>
      <c r="AA20" s="191">
        <v>797</v>
      </c>
      <c r="AB20" s="26">
        <f t="shared" si="12"/>
        <v>81.82751540041068</v>
      </c>
      <c r="AC20" s="25">
        <f t="shared" si="13"/>
        <v>-177</v>
      </c>
      <c r="AD20" s="210">
        <v>763</v>
      </c>
      <c r="AE20" s="199">
        <v>894</v>
      </c>
      <c r="AF20" s="26">
        <f t="shared" si="14"/>
        <v>117.16906946264744</v>
      </c>
      <c r="AG20" s="25">
        <f t="shared" si="15"/>
        <v>131</v>
      </c>
      <c r="AH20" s="190">
        <v>164</v>
      </c>
      <c r="AI20" s="190">
        <v>151</v>
      </c>
      <c r="AJ20" s="27">
        <f t="shared" si="16"/>
        <v>92.07317073170732</v>
      </c>
      <c r="AK20" s="25">
        <f t="shared" si="17"/>
        <v>-13</v>
      </c>
      <c r="AL20" s="196">
        <v>83</v>
      </c>
      <c r="AM20" s="195">
        <v>95</v>
      </c>
      <c r="AN20" s="33">
        <f t="shared" si="28"/>
        <v>114.5</v>
      </c>
      <c r="AO20" s="32">
        <f t="shared" si="18"/>
        <v>12</v>
      </c>
      <c r="AP20" s="38">
        <v>321</v>
      </c>
      <c r="AQ20" s="35">
        <v>373</v>
      </c>
      <c r="AR20" s="27">
        <f t="shared" si="19"/>
        <v>116.2</v>
      </c>
      <c r="AS20" s="25">
        <f t="shared" si="20"/>
        <v>52</v>
      </c>
      <c r="AT20" s="191">
        <v>343</v>
      </c>
      <c r="AU20" s="230">
        <v>308</v>
      </c>
      <c r="AV20" s="27">
        <f t="shared" si="21"/>
        <v>89.79591836734694</v>
      </c>
      <c r="AW20" s="25">
        <f t="shared" si="22"/>
        <v>-35</v>
      </c>
      <c r="AX20" s="191">
        <v>302</v>
      </c>
      <c r="AY20" s="191">
        <v>284</v>
      </c>
      <c r="AZ20" s="27">
        <f t="shared" si="23"/>
        <v>94.03973509933775</v>
      </c>
      <c r="BA20" s="25">
        <f t="shared" si="24"/>
        <v>-18</v>
      </c>
      <c r="BB20" s="39">
        <v>1919.3661971830986</v>
      </c>
      <c r="BC20" s="35">
        <v>2424.890829694323</v>
      </c>
      <c r="BD20" s="25">
        <f t="shared" si="25"/>
        <v>505.5246325112246</v>
      </c>
      <c r="BE20" s="229">
        <v>14</v>
      </c>
      <c r="BF20" s="229">
        <v>15</v>
      </c>
      <c r="BG20" s="27" t="s">
        <v>31</v>
      </c>
      <c r="BH20" s="25">
        <f t="shared" si="27"/>
        <v>1</v>
      </c>
      <c r="BI20" s="231">
        <v>5</v>
      </c>
      <c r="BJ20" s="34"/>
      <c r="BK20" s="14"/>
      <c r="BL20" s="14"/>
    </row>
    <row r="21" spans="1:64" s="19" customFormat="1" ht="21.75" customHeight="1">
      <c r="A21" s="209" t="s">
        <v>133</v>
      </c>
      <c r="B21" s="35">
        <v>1318</v>
      </c>
      <c r="C21" s="36">
        <v>1048</v>
      </c>
      <c r="D21" s="26">
        <f t="shared" si="0"/>
        <v>79.5144157814871</v>
      </c>
      <c r="E21" s="25">
        <f t="shared" si="1"/>
        <v>-270</v>
      </c>
      <c r="F21" s="191">
        <v>751</v>
      </c>
      <c r="G21" s="191">
        <v>667</v>
      </c>
      <c r="H21" s="26">
        <f t="shared" si="2"/>
        <v>88.81491344873503</v>
      </c>
      <c r="I21" s="25">
        <f t="shared" si="3"/>
        <v>-84</v>
      </c>
      <c r="J21" s="35">
        <v>386</v>
      </c>
      <c r="K21" s="35">
        <v>319</v>
      </c>
      <c r="L21" s="26">
        <f t="shared" si="4"/>
        <v>82.64248704663213</v>
      </c>
      <c r="M21" s="25">
        <f t="shared" si="5"/>
        <v>-67</v>
      </c>
      <c r="N21" s="37">
        <v>17</v>
      </c>
      <c r="O21" s="35">
        <v>45</v>
      </c>
      <c r="P21" s="27">
        <f t="shared" si="6"/>
        <v>264.70588235294116</v>
      </c>
      <c r="Q21" s="28">
        <f t="shared" si="7"/>
        <v>28</v>
      </c>
      <c r="R21" s="193">
        <v>110</v>
      </c>
      <c r="S21" s="193">
        <v>113</v>
      </c>
      <c r="T21" s="27">
        <f t="shared" si="8"/>
        <v>102.72727272727273</v>
      </c>
      <c r="U21" s="25">
        <f t="shared" si="9"/>
        <v>3</v>
      </c>
      <c r="V21" s="210">
        <v>4486</v>
      </c>
      <c r="W21" s="191">
        <v>4501</v>
      </c>
      <c r="X21" s="26">
        <f t="shared" si="10"/>
        <v>100.33437360677664</v>
      </c>
      <c r="Y21" s="25">
        <f t="shared" si="11"/>
        <v>15</v>
      </c>
      <c r="Z21" s="191">
        <v>1252</v>
      </c>
      <c r="AA21" s="191">
        <v>993</v>
      </c>
      <c r="AB21" s="26">
        <f t="shared" si="12"/>
        <v>79.31309904153355</v>
      </c>
      <c r="AC21" s="25">
        <f t="shared" si="13"/>
        <v>-259</v>
      </c>
      <c r="AD21" s="210">
        <v>2263</v>
      </c>
      <c r="AE21" s="199">
        <v>852</v>
      </c>
      <c r="AF21" s="26">
        <f t="shared" si="14"/>
        <v>37.64913831197526</v>
      </c>
      <c r="AG21" s="25">
        <f t="shared" si="15"/>
        <v>-1411</v>
      </c>
      <c r="AH21" s="190">
        <v>72</v>
      </c>
      <c r="AI21" s="190">
        <v>58</v>
      </c>
      <c r="AJ21" s="27">
        <f t="shared" si="16"/>
        <v>80.55555555555556</v>
      </c>
      <c r="AK21" s="25">
        <f t="shared" si="17"/>
        <v>-14</v>
      </c>
      <c r="AL21" s="196">
        <v>106</v>
      </c>
      <c r="AM21" s="195">
        <v>99</v>
      </c>
      <c r="AN21" s="33">
        <f t="shared" si="28"/>
        <v>93.4</v>
      </c>
      <c r="AO21" s="32">
        <f t="shared" si="18"/>
        <v>-7</v>
      </c>
      <c r="AP21" s="38">
        <v>635</v>
      </c>
      <c r="AQ21" s="35">
        <v>644</v>
      </c>
      <c r="AR21" s="27">
        <f t="shared" si="19"/>
        <v>101.4</v>
      </c>
      <c r="AS21" s="25">
        <f t="shared" si="20"/>
        <v>9</v>
      </c>
      <c r="AT21" s="191">
        <v>381</v>
      </c>
      <c r="AU21" s="230">
        <v>398</v>
      </c>
      <c r="AV21" s="27">
        <f t="shared" si="21"/>
        <v>104.46194225721786</v>
      </c>
      <c r="AW21" s="25">
        <f t="shared" si="22"/>
        <v>17</v>
      </c>
      <c r="AX21" s="191">
        <v>308</v>
      </c>
      <c r="AY21" s="191">
        <v>329</v>
      </c>
      <c r="AZ21" s="27">
        <f t="shared" si="23"/>
        <v>106.81818181818181</v>
      </c>
      <c r="BA21" s="25">
        <f t="shared" si="24"/>
        <v>21</v>
      </c>
      <c r="BB21" s="39">
        <v>1792.340425531915</v>
      </c>
      <c r="BC21" s="35">
        <v>2635.245901639344</v>
      </c>
      <c r="BD21" s="25">
        <f t="shared" si="25"/>
        <v>842.9054761074292</v>
      </c>
      <c r="BE21" s="229">
        <v>42</v>
      </c>
      <c r="BF21" s="229">
        <v>69</v>
      </c>
      <c r="BG21" s="27">
        <f t="shared" si="26"/>
        <v>164.3</v>
      </c>
      <c r="BH21" s="25">
        <f t="shared" si="27"/>
        <v>27</v>
      </c>
      <c r="BI21" s="231">
        <v>3</v>
      </c>
      <c r="BJ21" s="34"/>
      <c r="BK21" s="14"/>
      <c r="BL21" s="14"/>
    </row>
    <row r="22" spans="1:64" s="19" customFormat="1" ht="21.75" customHeight="1">
      <c r="A22" s="209" t="s">
        <v>134</v>
      </c>
      <c r="B22" s="35">
        <v>3048</v>
      </c>
      <c r="C22" s="36">
        <v>2478</v>
      </c>
      <c r="D22" s="26">
        <f t="shared" si="0"/>
        <v>81.2992125984252</v>
      </c>
      <c r="E22" s="25">
        <f t="shared" si="1"/>
        <v>-570</v>
      </c>
      <c r="F22" s="191">
        <v>1593</v>
      </c>
      <c r="G22" s="191">
        <v>1564</v>
      </c>
      <c r="H22" s="26">
        <f t="shared" si="2"/>
        <v>98.17953546767106</v>
      </c>
      <c r="I22" s="25">
        <f t="shared" si="3"/>
        <v>-29</v>
      </c>
      <c r="J22" s="35">
        <v>1448</v>
      </c>
      <c r="K22" s="35">
        <v>1435</v>
      </c>
      <c r="L22" s="26">
        <f t="shared" si="4"/>
        <v>99.10220994475138</v>
      </c>
      <c r="M22" s="25">
        <f t="shared" si="5"/>
        <v>-13</v>
      </c>
      <c r="N22" s="37">
        <v>543</v>
      </c>
      <c r="O22" s="35">
        <v>676</v>
      </c>
      <c r="P22" s="27">
        <f t="shared" si="6"/>
        <v>124.49355432780847</v>
      </c>
      <c r="Q22" s="28">
        <f t="shared" si="7"/>
        <v>133</v>
      </c>
      <c r="R22" s="193">
        <v>267</v>
      </c>
      <c r="S22" s="193">
        <v>378</v>
      </c>
      <c r="T22" s="27">
        <f t="shared" si="8"/>
        <v>141.57303370786516</v>
      </c>
      <c r="U22" s="25">
        <f t="shared" si="9"/>
        <v>111</v>
      </c>
      <c r="V22" s="210">
        <v>10778</v>
      </c>
      <c r="W22" s="191">
        <v>9458</v>
      </c>
      <c r="X22" s="26">
        <f t="shared" si="10"/>
        <v>87.75282983856003</v>
      </c>
      <c r="Y22" s="25">
        <f t="shared" si="11"/>
        <v>-1320</v>
      </c>
      <c r="Z22" s="191">
        <v>2979</v>
      </c>
      <c r="AA22" s="191">
        <v>2406</v>
      </c>
      <c r="AB22" s="26">
        <f t="shared" si="12"/>
        <v>80.76535750251762</v>
      </c>
      <c r="AC22" s="25">
        <f t="shared" si="13"/>
        <v>-573</v>
      </c>
      <c r="AD22" s="210">
        <v>5192</v>
      </c>
      <c r="AE22" s="199">
        <v>4972</v>
      </c>
      <c r="AF22" s="26">
        <f t="shared" si="14"/>
        <v>95.76271186440678</v>
      </c>
      <c r="AG22" s="25">
        <f t="shared" si="15"/>
        <v>-220</v>
      </c>
      <c r="AH22" s="190">
        <v>236</v>
      </c>
      <c r="AI22" s="190">
        <v>247</v>
      </c>
      <c r="AJ22" s="27">
        <f t="shared" si="16"/>
        <v>104.66101694915255</v>
      </c>
      <c r="AK22" s="25">
        <f t="shared" si="17"/>
        <v>11</v>
      </c>
      <c r="AL22" s="196">
        <v>254</v>
      </c>
      <c r="AM22" s="195">
        <v>265</v>
      </c>
      <c r="AN22" s="33">
        <f t="shared" si="28"/>
        <v>104.3</v>
      </c>
      <c r="AO22" s="32">
        <f t="shared" si="18"/>
        <v>11</v>
      </c>
      <c r="AP22" s="38">
        <v>1430</v>
      </c>
      <c r="AQ22" s="35">
        <v>1459</v>
      </c>
      <c r="AR22" s="27">
        <f t="shared" si="19"/>
        <v>102</v>
      </c>
      <c r="AS22" s="25">
        <f t="shared" si="20"/>
        <v>29</v>
      </c>
      <c r="AT22" s="191">
        <v>914</v>
      </c>
      <c r="AU22" s="230">
        <v>903</v>
      </c>
      <c r="AV22" s="27">
        <f t="shared" si="21"/>
        <v>98.7964989059081</v>
      </c>
      <c r="AW22" s="25">
        <f t="shared" si="22"/>
        <v>-11</v>
      </c>
      <c r="AX22" s="191">
        <v>805</v>
      </c>
      <c r="AY22" s="191">
        <v>789</v>
      </c>
      <c r="AZ22" s="27">
        <f t="shared" si="23"/>
        <v>98.01242236024845</v>
      </c>
      <c r="BA22" s="25">
        <f t="shared" si="24"/>
        <v>-16</v>
      </c>
      <c r="BB22" s="39">
        <v>2534.7889374090246</v>
      </c>
      <c r="BC22" s="35">
        <v>2955.277280858676</v>
      </c>
      <c r="BD22" s="25">
        <f t="shared" si="25"/>
        <v>420.48834344965144</v>
      </c>
      <c r="BE22" s="229">
        <v>19</v>
      </c>
      <c r="BF22" s="229">
        <v>13</v>
      </c>
      <c r="BG22" s="27">
        <f t="shared" si="26"/>
        <v>68.4</v>
      </c>
      <c r="BH22" s="25">
        <f t="shared" si="27"/>
        <v>-6</v>
      </c>
      <c r="BI22" s="231">
        <v>8</v>
      </c>
      <c r="BJ22" s="34"/>
      <c r="BK22" s="14"/>
      <c r="BL22" s="14"/>
    </row>
    <row r="23" spans="1:64" s="19" customFormat="1" ht="21.75" customHeight="1">
      <c r="A23" s="209" t="s">
        <v>143</v>
      </c>
      <c r="B23" s="35">
        <v>2110</v>
      </c>
      <c r="C23" s="36">
        <v>1897</v>
      </c>
      <c r="D23" s="26">
        <f t="shared" si="0"/>
        <v>89.90521327014218</v>
      </c>
      <c r="E23" s="25">
        <f t="shared" si="1"/>
        <v>-213</v>
      </c>
      <c r="F23" s="191">
        <v>1419</v>
      </c>
      <c r="G23" s="191">
        <v>1320</v>
      </c>
      <c r="H23" s="26">
        <f t="shared" si="2"/>
        <v>93.02325581395348</v>
      </c>
      <c r="I23" s="25">
        <f t="shared" si="3"/>
        <v>-99</v>
      </c>
      <c r="J23" s="35">
        <v>1128</v>
      </c>
      <c r="K23" s="35">
        <v>1212</v>
      </c>
      <c r="L23" s="26">
        <f t="shared" si="4"/>
        <v>107.4468085106383</v>
      </c>
      <c r="M23" s="25">
        <f t="shared" si="5"/>
        <v>84</v>
      </c>
      <c r="N23" s="37">
        <v>238</v>
      </c>
      <c r="O23" s="35">
        <v>403</v>
      </c>
      <c r="P23" s="27">
        <f t="shared" si="6"/>
        <v>169.32773109243698</v>
      </c>
      <c r="Q23" s="28">
        <f t="shared" si="7"/>
        <v>165</v>
      </c>
      <c r="R23" s="193">
        <v>289</v>
      </c>
      <c r="S23" s="193">
        <v>257</v>
      </c>
      <c r="T23" s="27">
        <f t="shared" si="8"/>
        <v>88.92733564013841</v>
      </c>
      <c r="U23" s="25">
        <f t="shared" si="9"/>
        <v>-32</v>
      </c>
      <c r="V23" s="210">
        <v>5476</v>
      </c>
      <c r="W23" s="191">
        <v>5150</v>
      </c>
      <c r="X23" s="26">
        <f t="shared" si="10"/>
        <v>94.04674945215486</v>
      </c>
      <c r="Y23" s="25">
        <f t="shared" si="11"/>
        <v>-326</v>
      </c>
      <c r="Z23" s="191">
        <v>2044</v>
      </c>
      <c r="AA23" s="191">
        <v>1869</v>
      </c>
      <c r="AB23" s="26">
        <f t="shared" si="12"/>
        <v>91.43835616438356</v>
      </c>
      <c r="AC23" s="25">
        <f t="shared" si="13"/>
        <v>-175</v>
      </c>
      <c r="AD23" s="210">
        <v>2369</v>
      </c>
      <c r="AE23" s="199">
        <v>1808</v>
      </c>
      <c r="AF23" s="26">
        <f t="shared" si="14"/>
        <v>76.31912199240186</v>
      </c>
      <c r="AG23" s="25">
        <f t="shared" si="15"/>
        <v>-561</v>
      </c>
      <c r="AH23" s="190">
        <v>260</v>
      </c>
      <c r="AI23" s="190">
        <v>268</v>
      </c>
      <c r="AJ23" s="27">
        <f t="shared" si="16"/>
        <v>103.07692307692307</v>
      </c>
      <c r="AK23" s="25">
        <f t="shared" si="17"/>
        <v>8</v>
      </c>
      <c r="AL23" s="196">
        <v>376</v>
      </c>
      <c r="AM23" s="195">
        <v>423</v>
      </c>
      <c r="AN23" s="33">
        <f t="shared" si="28"/>
        <v>112.5</v>
      </c>
      <c r="AO23" s="32">
        <f t="shared" si="18"/>
        <v>47</v>
      </c>
      <c r="AP23" s="38">
        <v>1596</v>
      </c>
      <c r="AQ23" s="35">
        <v>1985</v>
      </c>
      <c r="AR23" s="27">
        <f t="shared" si="19"/>
        <v>124.4</v>
      </c>
      <c r="AS23" s="25">
        <f t="shared" si="20"/>
        <v>389</v>
      </c>
      <c r="AT23" s="191">
        <v>577</v>
      </c>
      <c r="AU23" s="230">
        <v>599</v>
      </c>
      <c r="AV23" s="27">
        <f t="shared" si="21"/>
        <v>103.81282495667243</v>
      </c>
      <c r="AW23" s="25">
        <f t="shared" si="22"/>
        <v>22</v>
      </c>
      <c r="AX23" s="191">
        <v>477</v>
      </c>
      <c r="AY23" s="191">
        <v>534</v>
      </c>
      <c r="AZ23" s="27">
        <f t="shared" si="23"/>
        <v>111.9496855345912</v>
      </c>
      <c r="BA23" s="25">
        <f t="shared" si="24"/>
        <v>57</v>
      </c>
      <c r="BB23" s="39">
        <v>2617.915309446254</v>
      </c>
      <c r="BC23" s="35">
        <v>3295.7186544342508</v>
      </c>
      <c r="BD23" s="25">
        <f t="shared" si="25"/>
        <v>677.8033449879968</v>
      </c>
      <c r="BE23" s="229">
        <v>21</v>
      </c>
      <c r="BF23" s="229">
        <v>24</v>
      </c>
      <c r="BG23" s="27">
        <f t="shared" si="26"/>
        <v>114.3</v>
      </c>
      <c r="BH23" s="25">
        <f t="shared" si="27"/>
        <v>3</v>
      </c>
      <c r="BI23" s="231">
        <v>12</v>
      </c>
      <c r="BJ23" s="34"/>
      <c r="BK23" s="14"/>
      <c r="BL23" s="14"/>
    </row>
    <row r="24" spans="1:64" s="19" customFormat="1" ht="21.75" customHeight="1">
      <c r="A24" s="209" t="s">
        <v>135</v>
      </c>
      <c r="B24" s="35">
        <v>722</v>
      </c>
      <c r="C24" s="36">
        <v>630</v>
      </c>
      <c r="D24" s="26">
        <f t="shared" si="0"/>
        <v>87.25761772853186</v>
      </c>
      <c r="E24" s="25">
        <f t="shared" si="1"/>
        <v>-92</v>
      </c>
      <c r="F24" s="191">
        <v>425</v>
      </c>
      <c r="G24" s="191">
        <v>389</v>
      </c>
      <c r="H24" s="26">
        <f t="shared" si="2"/>
        <v>91.52941176470588</v>
      </c>
      <c r="I24" s="25">
        <f t="shared" si="3"/>
        <v>-36</v>
      </c>
      <c r="J24" s="35">
        <v>179</v>
      </c>
      <c r="K24" s="35">
        <v>173</v>
      </c>
      <c r="L24" s="26">
        <f t="shared" si="4"/>
        <v>96.64804469273743</v>
      </c>
      <c r="M24" s="25">
        <f t="shared" si="5"/>
        <v>-6</v>
      </c>
      <c r="N24" s="37">
        <v>1</v>
      </c>
      <c r="O24" s="35">
        <v>6</v>
      </c>
      <c r="P24" s="27">
        <f t="shared" si="6"/>
        <v>600</v>
      </c>
      <c r="Q24" s="28">
        <f t="shared" si="7"/>
        <v>5</v>
      </c>
      <c r="R24" s="193">
        <v>100</v>
      </c>
      <c r="S24" s="193">
        <v>72</v>
      </c>
      <c r="T24" s="27">
        <f t="shared" si="8"/>
        <v>72</v>
      </c>
      <c r="U24" s="25">
        <f t="shared" si="9"/>
        <v>-28</v>
      </c>
      <c r="V24" s="210">
        <v>1632</v>
      </c>
      <c r="W24" s="191">
        <v>2058</v>
      </c>
      <c r="X24" s="26">
        <f t="shared" si="10"/>
        <v>126.10294117647058</v>
      </c>
      <c r="Y24" s="25">
        <f t="shared" si="11"/>
        <v>426</v>
      </c>
      <c r="Z24" s="191">
        <v>703</v>
      </c>
      <c r="AA24" s="191">
        <v>614</v>
      </c>
      <c r="AB24" s="26">
        <f t="shared" si="12"/>
        <v>87.33997155049786</v>
      </c>
      <c r="AC24" s="25">
        <f t="shared" si="13"/>
        <v>-89</v>
      </c>
      <c r="AD24" s="210">
        <v>574</v>
      </c>
      <c r="AE24" s="199">
        <v>658</v>
      </c>
      <c r="AF24" s="26">
        <f t="shared" si="14"/>
        <v>114.6341463414634</v>
      </c>
      <c r="AG24" s="25">
        <f t="shared" si="15"/>
        <v>84</v>
      </c>
      <c r="AH24" s="190">
        <v>0</v>
      </c>
      <c r="AI24" s="190">
        <v>8</v>
      </c>
      <c r="AJ24" s="27" t="e">
        <f t="shared" si="16"/>
        <v>#DIV/0!</v>
      </c>
      <c r="AK24" s="25">
        <f t="shared" si="17"/>
        <v>8</v>
      </c>
      <c r="AL24" s="196">
        <v>61</v>
      </c>
      <c r="AM24" s="195">
        <v>65</v>
      </c>
      <c r="AN24" s="33">
        <f t="shared" si="28"/>
        <v>106.6</v>
      </c>
      <c r="AO24" s="32">
        <f t="shared" si="18"/>
        <v>4</v>
      </c>
      <c r="AP24" s="38">
        <v>203</v>
      </c>
      <c r="AQ24" s="35">
        <v>246</v>
      </c>
      <c r="AR24" s="27">
        <f t="shared" si="19"/>
        <v>121.2</v>
      </c>
      <c r="AS24" s="25">
        <f t="shared" si="20"/>
        <v>43</v>
      </c>
      <c r="AT24" s="191">
        <v>241</v>
      </c>
      <c r="AU24" s="230">
        <v>239</v>
      </c>
      <c r="AV24" s="27">
        <f t="shared" si="21"/>
        <v>99.1701244813278</v>
      </c>
      <c r="AW24" s="25">
        <f t="shared" si="22"/>
        <v>-2</v>
      </c>
      <c r="AX24" s="191">
        <v>215</v>
      </c>
      <c r="AY24" s="191">
        <v>192</v>
      </c>
      <c r="AZ24" s="27">
        <f t="shared" si="23"/>
        <v>89.30232558139535</v>
      </c>
      <c r="BA24" s="25">
        <f t="shared" si="24"/>
        <v>-23</v>
      </c>
      <c r="BB24" s="39">
        <v>2350.8474576271187</v>
      </c>
      <c r="BC24" s="35">
        <v>2452.6315789473683</v>
      </c>
      <c r="BD24" s="25">
        <f t="shared" si="25"/>
        <v>101.7841213202496</v>
      </c>
      <c r="BE24" s="229">
        <v>7</v>
      </c>
      <c r="BF24" s="229">
        <v>11</v>
      </c>
      <c r="BG24" s="27">
        <f t="shared" si="26"/>
        <v>157.1</v>
      </c>
      <c r="BH24" s="25">
        <f t="shared" si="27"/>
        <v>4</v>
      </c>
      <c r="BI24" s="231">
        <v>4</v>
      </c>
      <c r="BJ24" s="34"/>
      <c r="BK24" s="14"/>
      <c r="BL24" s="14"/>
    </row>
    <row r="25" spans="1:64" s="19" customFormat="1" ht="21.75" customHeight="1">
      <c r="A25" s="209" t="s">
        <v>136</v>
      </c>
      <c r="B25" s="35">
        <v>2525</v>
      </c>
      <c r="C25" s="36">
        <v>2159</v>
      </c>
      <c r="D25" s="26">
        <f t="shared" si="0"/>
        <v>85.5049504950495</v>
      </c>
      <c r="E25" s="25">
        <f t="shared" si="1"/>
        <v>-366</v>
      </c>
      <c r="F25" s="191">
        <v>1610</v>
      </c>
      <c r="G25" s="191">
        <v>1359</v>
      </c>
      <c r="H25" s="26">
        <f t="shared" si="2"/>
        <v>84.40993788819875</v>
      </c>
      <c r="I25" s="25">
        <f t="shared" si="3"/>
        <v>-251</v>
      </c>
      <c r="J25" s="35">
        <v>1196</v>
      </c>
      <c r="K25" s="35">
        <v>1019</v>
      </c>
      <c r="L25" s="26">
        <f t="shared" si="4"/>
        <v>85.20066889632108</v>
      </c>
      <c r="M25" s="25">
        <f t="shared" si="5"/>
        <v>-177</v>
      </c>
      <c r="N25" s="37">
        <v>34</v>
      </c>
      <c r="O25" s="35">
        <v>33</v>
      </c>
      <c r="P25" s="27">
        <f t="shared" si="6"/>
        <v>97.05882352941177</v>
      </c>
      <c r="Q25" s="28">
        <f t="shared" si="7"/>
        <v>-1</v>
      </c>
      <c r="R25" s="193">
        <v>207</v>
      </c>
      <c r="S25" s="193">
        <v>216</v>
      </c>
      <c r="T25" s="27">
        <f t="shared" si="8"/>
        <v>104.34782608695652</v>
      </c>
      <c r="U25" s="25">
        <f t="shared" si="9"/>
        <v>9</v>
      </c>
      <c r="V25" s="210">
        <v>4248</v>
      </c>
      <c r="W25" s="191">
        <v>3642</v>
      </c>
      <c r="X25" s="26">
        <f t="shared" si="10"/>
        <v>85.73446327683615</v>
      </c>
      <c r="Y25" s="25">
        <f t="shared" si="11"/>
        <v>-606</v>
      </c>
      <c r="Z25" s="191">
        <v>2478</v>
      </c>
      <c r="AA25" s="191">
        <v>2140</v>
      </c>
      <c r="AB25" s="26">
        <f t="shared" si="12"/>
        <v>86.35996771589993</v>
      </c>
      <c r="AC25" s="25">
        <f t="shared" si="13"/>
        <v>-338</v>
      </c>
      <c r="AD25" s="210">
        <v>1336</v>
      </c>
      <c r="AE25" s="199">
        <v>1047</v>
      </c>
      <c r="AF25" s="26">
        <f t="shared" si="14"/>
        <v>78.36826347305389</v>
      </c>
      <c r="AG25" s="25">
        <f t="shared" si="15"/>
        <v>-289</v>
      </c>
      <c r="AH25" s="190">
        <v>222</v>
      </c>
      <c r="AI25" s="190">
        <v>202</v>
      </c>
      <c r="AJ25" s="27">
        <f t="shared" si="16"/>
        <v>90.990990990991</v>
      </c>
      <c r="AK25" s="25">
        <f t="shared" si="17"/>
        <v>-20</v>
      </c>
      <c r="AL25" s="196">
        <v>144</v>
      </c>
      <c r="AM25" s="195">
        <v>159</v>
      </c>
      <c r="AN25" s="33">
        <f t="shared" si="28"/>
        <v>110.4</v>
      </c>
      <c r="AO25" s="32">
        <f t="shared" si="18"/>
        <v>15</v>
      </c>
      <c r="AP25" s="38">
        <v>1061</v>
      </c>
      <c r="AQ25" s="35">
        <v>913</v>
      </c>
      <c r="AR25" s="27">
        <f t="shared" si="19"/>
        <v>86.1</v>
      </c>
      <c r="AS25" s="25">
        <f t="shared" si="20"/>
        <v>-148</v>
      </c>
      <c r="AT25" s="191">
        <v>800</v>
      </c>
      <c r="AU25" s="230">
        <v>743</v>
      </c>
      <c r="AV25" s="27">
        <f t="shared" si="21"/>
        <v>92.875</v>
      </c>
      <c r="AW25" s="25">
        <f t="shared" si="22"/>
        <v>-57</v>
      </c>
      <c r="AX25" s="191">
        <v>686</v>
      </c>
      <c r="AY25" s="191">
        <v>671</v>
      </c>
      <c r="AZ25" s="27">
        <f t="shared" si="23"/>
        <v>97.81341107871721</v>
      </c>
      <c r="BA25" s="25">
        <f t="shared" si="24"/>
        <v>-15</v>
      </c>
      <c r="BB25" s="39">
        <v>1693.5543278084715</v>
      </c>
      <c r="BC25" s="35">
        <v>2101.9718309859154</v>
      </c>
      <c r="BD25" s="25">
        <f t="shared" si="25"/>
        <v>408.4175031774439</v>
      </c>
      <c r="BE25" s="229">
        <v>6</v>
      </c>
      <c r="BF25" s="229">
        <v>18</v>
      </c>
      <c r="BG25" s="27">
        <f t="shared" si="26"/>
        <v>300</v>
      </c>
      <c r="BH25" s="25">
        <f t="shared" si="27"/>
        <v>12</v>
      </c>
      <c r="BI25" s="231">
        <v>14</v>
      </c>
      <c r="BJ25" s="34"/>
      <c r="BK25" s="14"/>
      <c r="BL25" s="14"/>
    </row>
    <row r="26" spans="1:64" s="19" customFormat="1" ht="21.75" customHeight="1">
      <c r="A26" s="209" t="s">
        <v>137</v>
      </c>
      <c r="B26" s="35">
        <v>843</v>
      </c>
      <c r="C26" s="36">
        <v>780</v>
      </c>
      <c r="D26" s="26">
        <f t="shared" si="0"/>
        <v>92.52669039145907</v>
      </c>
      <c r="E26" s="25">
        <f t="shared" si="1"/>
        <v>-63</v>
      </c>
      <c r="F26" s="191">
        <v>470</v>
      </c>
      <c r="G26" s="191">
        <v>531</v>
      </c>
      <c r="H26" s="26">
        <f t="shared" si="2"/>
        <v>112.97872340425532</v>
      </c>
      <c r="I26" s="25">
        <f t="shared" si="3"/>
        <v>61</v>
      </c>
      <c r="J26" s="35">
        <v>330</v>
      </c>
      <c r="K26" s="35">
        <v>339</v>
      </c>
      <c r="L26" s="26">
        <f t="shared" si="4"/>
        <v>102.72727272727273</v>
      </c>
      <c r="M26" s="25">
        <f t="shared" si="5"/>
        <v>9</v>
      </c>
      <c r="N26" s="37">
        <v>21</v>
      </c>
      <c r="O26" s="35">
        <v>29</v>
      </c>
      <c r="P26" s="27">
        <f t="shared" si="6"/>
        <v>138.0952380952381</v>
      </c>
      <c r="Q26" s="28">
        <f t="shared" si="7"/>
        <v>8</v>
      </c>
      <c r="R26" s="193">
        <v>165</v>
      </c>
      <c r="S26" s="193">
        <v>151</v>
      </c>
      <c r="T26" s="27">
        <f t="shared" si="8"/>
        <v>91.51515151515152</v>
      </c>
      <c r="U26" s="25">
        <f t="shared" si="9"/>
        <v>-14</v>
      </c>
      <c r="V26" s="210">
        <v>4961</v>
      </c>
      <c r="W26" s="191">
        <v>3218</v>
      </c>
      <c r="X26" s="26">
        <f t="shared" si="10"/>
        <v>64.86595444466842</v>
      </c>
      <c r="Y26" s="25">
        <f t="shared" si="11"/>
        <v>-1743</v>
      </c>
      <c r="Z26" s="191">
        <v>788</v>
      </c>
      <c r="AA26" s="191">
        <v>744</v>
      </c>
      <c r="AB26" s="26">
        <f t="shared" si="12"/>
        <v>94.41624365482234</v>
      </c>
      <c r="AC26" s="25">
        <f t="shared" si="13"/>
        <v>-44</v>
      </c>
      <c r="AD26" s="210">
        <v>2902</v>
      </c>
      <c r="AE26" s="199">
        <v>1548</v>
      </c>
      <c r="AF26" s="26">
        <f t="shared" si="14"/>
        <v>53.34252239834597</v>
      </c>
      <c r="AG26" s="25">
        <f t="shared" si="15"/>
        <v>-1354</v>
      </c>
      <c r="AH26" s="190">
        <v>87</v>
      </c>
      <c r="AI26" s="190">
        <v>106</v>
      </c>
      <c r="AJ26" s="27">
        <f t="shared" si="16"/>
        <v>121.83908045977012</v>
      </c>
      <c r="AK26" s="25">
        <f t="shared" si="17"/>
        <v>19</v>
      </c>
      <c r="AL26" s="196">
        <v>135</v>
      </c>
      <c r="AM26" s="195">
        <v>166</v>
      </c>
      <c r="AN26" s="33">
        <f t="shared" si="28"/>
        <v>123</v>
      </c>
      <c r="AO26" s="32">
        <f t="shared" si="18"/>
        <v>31</v>
      </c>
      <c r="AP26" s="38">
        <v>364</v>
      </c>
      <c r="AQ26" s="35">
        <v>515</v>
      </c>
      <c r="AR26" s="27">
        <f t="shared" si="19"/>
        <v>141.5</v>
      </c>
      <c r="AS26" s="25">
        <f t="shared" si="20"/>
        <v>151</v>
      </c>
      <c r="AT26" s="191">
        <v>249</v>
      </c>
      <c r="AU26" s="230">
        <v>313</v>
      </c>
      <c r="AV26" s="27">
        <f t="shared" si="21"/>
        <v>125.70281124497993</v>
      </c>
      <c r="AW26" s="25">
        <f t="shared" si="22"/>
        <v>64</v>
      </c>
      <c r="AX26" s="191">
        <v>225</v>
      </c>
      <c r="AY26" s="191">
        <v>287</v>
      </c>
      <c r="AZ26" s="27">
        <f t="shared" si="23"/>
        <v>127.55555555555556</v>
      </c>
      <c r="BA26" s="25">
        <f t="shared" si="24"/>
        <v>62</v>
      </c>
      <c r="BB26" s="39">
        <v>2907.8534031413615</v>
      </c>
      <c r="BC26" s="35">
        <v>3380.0904977375567</v>
      </c>
      <c r="BD26" s="25">
        <f t="shared" si="25"/>
        <v>472.2370945961952</v>
      </c>
      <c r="BE26" s="229">
        <v>14</v>
      </c>
      <c r="BF26" s="229">
        <v>80</v>
      </c>
      <c r="BG26" s="27">
        <f t="shared" si="26"/>
        <v>571.4</v>
      </c>
      <c r="BH26" s="25">
        <f t="shared" si="27"/>
        <v>66</v>
      </c>
      <c r="BI26" s="231">
        <v>15</v>
      </c>
      <c r="BJ26" s="34"/>
      <c r="BK26" s="14"/>
      <c r="BL26" s="14"/>
    </row>
    <row r="27" spans="1:64" s="19" customFormat="1" ht="21.75" customHeight="1">
      <c r="A27" s="209" t="s">
        <v>138</v>
      </c>
      <c r="B27" s="35">
        <v>1316</v>
      </c>
      <c r="C27" s="36">
        <v>1195</v>
      </c>
      <c r="D27" s="26">
        <f t="shared" si="0"/>
        <v>90.80547112462007</v>
      </c>
      <c r="E27" s="25">
        <f t="shared" si="1"/>
        <v>-121</v>
      </c>
      <c r="F27" s="191">
        <v>783</v>
      </c>
      <c r="G27" s="191">
        <v>754</v>
      </c>
      <c r="H27" s="26">
        <f t="shared" si="2"/>
        <v>96.29629629629629</v>
      </c>
      <c r="I27" s="25">
        <f t="shared" si="3"/>
        <v>-29</v>
      </c>
      <c r="J27" s="35">
        <v>526</v>
      </c>
      <c r="K27" s="35">
        <v>540</v>
      </c>
      <c r="L27" s="26">
        <f t="shared" si="4"/>
        <v>102.6615969581749</v>
      </c>
      <c r="M27" s="25">
        <f t="shared" si="5"/>
        <v>14</v>
      </c>
      <c r="N27" s="37">
        <v>45</v>
      </c>
      <c r="O27" s="35">
        <v>128</v>
      </c>
      <c r="P27" s="27">
        <f t="shared" si="6"/>
        <v>284.44444444444446</v>
      </c>
      <c r="Q27" s="28">
        <f t="shared" si="7"/>
        <v>83</v>
      </c>
      <c r="R27" s="193">
        <v>168</v>
      </c>
      <c r="S27" s="193">
        <v>129</v>
      </c>
      <c r="T27" s="27">
        <f t="shared" si="8"/>
        <v>76.78571428571429</v>
      </c>
      <c r="U27" s="25">
        <f t="shared" si="9"/>
        <v>-39</v>
      </c>
      <c r="V27" s="210">
        <v>3645</v>
      </c>
      <c r="W27" s="191">
        <v>6129</v>
      </c>
      <c r="X27" s="26">
        <f t="shared" si="10"/>
        <v>168.14814814814815</v>
      </c>
      <c r="Y27" s="25">
        <f t="shared" si="11"/>
        <v>2484</v>
      </c>
      <c r="Z27" s="191">
        <v>1248</v>
      </c>
      <c r="AA27" s="191">
        <v>1153</v>
      </c>
      <c r="AB27" s="26">
        <f t="shared" si="12"/>
        <v>92.38782051282051</v>
      </c>
      <c r="AC27" s="25">
        <f t="shared" si="13"/>
        <v>-95</v>
      </c>
      <c r="AD27" s="210">
        <v>1785</v>
      </c>
      <c r="AE27" s="199">
        <v>3386</v>
      </c>
      <c r="AF27" s="26">
        <f t="shared" si="14"/>
        <v>189.69187675070026</v>
      </c>
      <c r="AG27" s="25">
        <f t="shared" si="15"/>
        <v>1601</v>
      </c>
      <c r="AH27" s="190">
        <v>170</v>
      </c>
      <c r="AI27" s="190">
        <v>174</v>
      </c>
      <c r="AJ27" s="27">
        <f t="shared" si="16"/>
        <v>102.35294117647058</v>
      </c>
      <c r="AK27" s="25">
        <f t="shared" si="17"/>
        <v>4</v>
      </c>
      <c r="AL27" s="196">
        <v>113</v>
      </c>
      <c r="AM27" s="195">
        <v>137</v>
      </c>
      <c r="AN27" s="33">
        <f t="shared" si="28"/>
        <v>121.2</v>
      </c>
      <c r="AO27" s="32">
        <f t="shared" si="18"/>
        <v>24</v>
      </c>
      <c r="AP27" s="38">
        <v>552</v>
      </c>
      <c r="AQ27" s="35">
        <v>557</v>
      </c>
      <c r="AR27" s="27">
        <f t="shared" si="19"/>
        <v>100.9</v>
      </c>
      <c r="AS27" s="25">
        <f t="shared" si="20"/>
        <v>5</v>
      </c>
      <c r="AT27" s="191">
        <v>441</v>
      </c>
      <c r="AU27" s="230">
        <v>441</v>
      </c>
      <c r="AV27" s="27">
        <f t="shared" si="21"/>
        <v>100</v>
      </c>
      <c r="AW27" s="25">
        <f t="shared" si="22"/>
        <v>0</v>
      </c>
      <c r="AX27" s="191">
        <v>396</v>
      </c>
      <c r="AY27" s="191">
        <v>371</v>
      </c>
      <c r="AZ27" s="27">
        <f t="shared" si="23"/>
        <v>93.68686868686868</v>
      </c>
      <c r="BA27" s="25">
        <f t="shared" si="24"/>
        <v>-25</v>
      </c>
      <c r="BB27" s="39">
        <v>2200</v>
      </c>
      <c r="BC27" s="35">
        <v>2657.751937984496</v>
      </c>
      <c r="BD27" s="25">
        <f t="shared" si="25"/>
        <v>457.7519379844962</v>
      </c>
      <c r="BE27" s="229">
        <v>3</v>
      </c>
      <c r="BF27" s="229">
        <v>14</v>
      </c>
      <c r="BG27" s="27">
        <f t="shared" si="26"/>
        <v>466.7</v>
      </c>
      <c r="BH27" s="25">
        <f t="shared" si="27"/>
        <v>11</v>
      </c>
      <c r="BI27" s="231">
        <v>5</v>
      </c>
      <c r="BJ27" s="34"/>
      <c r="BK27" s="14"/>
      <c r="BL27" s="14"/>
    </row>
    <row r="28" spans="1:64" s="19" customFormat="1" ht="21.75" customHeight="1">
      <c r="A28" s="209" t="s">
        <v>144</v>
      </c>
      <c r="B28" s="35">
        <v>2591</v>
      </c>
      <c r="C28" s="36">
        <v>2830</v>
      </c>
      <c r="D28" s="26">
        <f t="shared" si="0"/>
        <v>109.224237746044</v>
      </c>
      <c r="E28" s="25">
        <f t="shared" si="1"/>
        <v>239</v>
      </c>
      <c r="F28" s="191">
        <v>1737</v>
      </c>
      <c r="G28" s="191">
        <v>2125</v>
      </c>
      <c r="H28" s="26">
        <f t="shared" si="2"/>
        <v>122.33736327000575</v>
      </c>
      <c r="I28" s="25">
        <f t="shared" si="3"/>
        <v>388</v>
      </c>
      <c r="J28" s="35">
        <v>1585</v>
      </c>
      <c r="K28" s="35">
        <v>1867</v>
      </c>
      <c r="L28" s="26">
        <f t="shared" si="4"/>
        <v>117.79179810725553</v>
      </c>
      <c r="M28" s="25">
        <f t="shared" si="5"/>
        <v>282</v>
      </c>
      <c r="N28" s="37">
        <v>275</v>
      </c>
      <c r="O28" s="35">
        <v>521</v>
      </c>
      <c r="P28" s="27">
        <f t="shared" si="6"/>
        <v>189.45454545454544</v>
      </c>
      <c r="Q28" s="28">
        <f t="shared" si="7"/>
        <v>246</v>
      </c>
      <c r="R28" s="193">
        <v>521</v>
      </c>
      <c r="S28" s="193">
        <v>569</v>
      </c>
      <c r="T28" s="27">
        <f t="shared" si="8"/>
        <v>109.21305182341649</v>
      </c>
      <c r="U28" s="25">
        <f t="shared" si="9"/>
        <v>48</v>
      </c>
      <c r="V28" s="210">
        <v>7057</v>
      </c>
      <c r="W28" s="191">
        <v>6848</v>
      </c>
      <c r="X28" s="26">
        <f t="shared" si="10"/>
        <v>97.03840158707666</v>
      </c>
      <c r="Y28" s="25">
        <f t="shared" si="11"/>
        <v>-209</v>
      </c>
      <c r="Z28" s="191">
        <v>2523</v>
      </c>
      <c r="AA28" s="191">
        <v>2781</v>
      </c>
      <c r="AB28" s="26">
        <f t="shared" si="12"/>
        <v>110.22592152199762</v>
      </c>
      <c r="AC28" s="25">
        <f t="shared" si="13"/>
        <v>258</v>
      </c>
      <c r="AD28" s="210">
        <v>3273</v>
      </c>
      <c r="AE28" s="199">
        <v>3016</v>
      </c>
      <c r="AF28" s="26">
        <f t="shared" si="14"/>
        <v>92.14787656584174</v>
      </c>
      <c r="AG28" s="25">
        <f t="shared" si="15"/>
        <v>-257</v>
      </c>
      <c r="AH28" s="190">
        <v>523</v>
      </c>
      <c r="AI28" s="190">
        <v>530</v>
      </c>
      <c r="AJ28" s="27">
        <f t="shared" si="16"/>
        <v>101.33843212237095</v>
      </c>
      <c r="AK28" s="25">
        <f t="shared" si="17"/>
        <v>7</v>
      </c>
      <c r="AL28" s="196">
        <v>470</v>
      </c>
      <c r="AM28" s="195">
        <v>543</v>
      </c>
      <c r="AN28" s="33">
        <f t="shared" si="28"/>
        <v>115.5</v>
      </c>
      <c r="AO28" s="32">
        <f t="shared" si="18"/>
        <v>73</v>
      </c>
      <c r="AP28" s="38">
        <v>2437</v>
      </c>
      <c r="AQ28" s="35">
        <v>2851</v>
      </c>
      <c r="AR28" s="27">
        <f t="shared" si="19"/>
        <v>117</v>
      </c>
      <c r="AS28" s="25">
        <f t="shared" si="20"/>
        <v>414</v>
      </c>
      <c r="AT28" s="191">
        <v>705</v>
      </c>
      <c r="AU28" s="230">
        <v>924</v>
      </c>
      <c r="AV28" s="27">
        <f t="shared" si="21"/>
        <v>131.06382978723403</v>
      </c>
      <c r="AW28" s="25">
        <f t="shared" si="22"/>
        <v>219</v>
      </c>
      <c r="AX28" s="191">
        <v>592</v>
      </c>
      <c r="AY28" s="191">
        <v>824</v>
      </c>
      <c r="AZ28" s="27">
        <f t="shared" si="23"/>
        <v>139.1891891891892</v>
      </c>
      <c r="BA28" s="25">
        <f t="shared" si="24"/>
        <v>232</v>
      </c>
      <c r="BB28" s="39">
        <v>2441.880341880342</v>
      </c>
      <c r="BC28" s="35">
        <v>3112.1827411167515</v>
      </c>
      <c r="BD28" s="25">
        <f t="shared" si="25"/>
        <v>670.3023992364097</v>
      </c>
      <c r="BE28" s="229">
        <v>194</v>
      </c>
      <c r="BF28" s="229">
        <v>273</v>
      </c>
      <c r="BG28" s="27">
        <f t="shared" si="26"/>
        <v>140.7</v>
      </c>
      <c r="BH28" s="25">
        <f t="shared" si="27"/>
        <v>79</v>
      </c>
      <c r="BI28" s="231">
        <v>35</v>
      </c>
      <c r="BJ28" s="34"/>
      <c r="BK28" s="14"/>
      <c r="BL28" s="14"/>
    </row>
    <row r="29" spans="1:64" s="19" customFormat="1" ht="21.75" customHeight="1">
      <c r="A29" s="209" t="s">
        <v>139</v>
      </c>
      <c r="B29" s="35">
        <v>756</v>
      </c>
      <c r="C29" s="36">
        <v>605</v>
      </c>
      <c r="D29" s="26">
        <f t="shared" si="0"/>
        <v>80.02645502645503</v>
      </c>
      <c r="E29" s="25">
        <f t="shared" si="1"/>
        <v>-151</v>
      </c>
      <c r="F29" s="191">
        <v>472</v>
      </c>
      <c r="G29" s="191">
        <v>370</v>
      </c>
      <c r="H29" s="26">
        <f t="shared" si="2"/>
        <v>78.38983050847457</v>
      </c>
      <c r="I29" s="25">
        <f t="shared" si="3"/>
        <v>-102</v>
      </c>
      <c r="J29" s="35">
        <v>256</v>
      </c>
      <c r="K29" s="35">
        <v>233</v>
      </c>
      <c r="L29" s="26">
        <f t="shared" si="4"/>
        <v>91.015625</v>
      </c>
      <c r="M29" s="25">
        <f t="shared" si="5"/>
        <v>-23</v>
      </c>
      <c r="N29" s="37">
        <v>26</v>
      </c>
      <c r="O29" s="35">
        <v>42</v>
      </c>
      <c r="P29" s="27">
        <f t="shared" si="6"/>
        <v>161.53846153846155</v>
      </c>
      <c r="Q29" s="28">
        <f t="shared" si="7"/>
        <v>16</v>
      </c>
      <c r="R29" s="193">
        <v>78</v>
      </c>
      <c r="S29" s="193">
        <v>68</v>
      </c>
      <c r="T29" s="27">
        <f t="shared" si="8"/>
        <v>87.17948717948718</v>
      </c>
      <c r="U29" s="25">
        <f t="shared" si="9"/>
        <v>-10</v>
      </c>
      <c r="V29" s="210">
        <v>1758</v>
      </c>
      <c r="W29" s="191">
        <v>1890</v>
      </c>
      <c r="X29" s="26">
        <f t="shared" si="10"/>
        <v>107.5085324232082</v>
      </c>
      <c r="Y29" s="25">
        <f t="shared" si="11"/>
        <v>132</v>
      </c>
      <c r="Z29" s="191">
        <v>682</v>
      </c>
      <c r="AA29" s="191">
        <v>568</v>
      </c>
      <c r="AB29" s="26">
        <f t="shared" si="12"/>
        <v>83.28445747800586</v>
      </c>
      <c r="AC29" s="25">
        <f t="shared" si="13"/>
        <v>-114</v>
      </c>
      <c r="AD29" s="210">
        <v>678</v>
      </c>
      <c r="AE29" s="199">
        <v>976</v>
      </c>
      <c r="AF29" s="26">
        <f t="shared" si="14"/>
        <v>143.952802359882</v>
      </c>
      <c r="AG29" s="25">
        <f t="shared" si="15"/>
        <v>298</v>
      </c>
      <c r="AH29" s="190">
        <v>170</v>
      </c>
      <c r="AI29" s="190">
        <v>160</v>
      </c>
      <c r="AJ29" s="27">
        <f t="shared" si="16"/>
        <v>94.11764705882352</v>
      </c>
      <c r="AK29" s="25">
        <f t="shared" si="17"/>
        <v>-10</v>
      </c>
      <c r="AL29" s="196">
        <v>113</v>
      </c>
      <c r="AM29" s="195">
        <v>123</v>
      </c>
      <c r="AN29" s="33">
        <f t="shared" si="28"/>
        <v>108.8</v>
      </c>
      <c r="AO29" s="32">
        <f t="shared" si="18"/>
        <v>10</v>
      </c>
      <c r="AP29" s="38">
        <v>350</v>
      </c>
      <c r="AQ29" s="35">
        <v>402</v>
      </c>
      <c r="AR29" s="27">
        <f t="shared" si="19"/>
        <v>114.9</v>
      </c>
      <c r="AS29" s="25">
        <f t="shared" si="20"/>
        <v>52</v>
      </c>
      <c r="AT29" s="191">
        <v>235</v>
      </c>
      <c r="AU29" s="230">
        <v>187</v>
      </c>
      <c r="AV29" s="27">
        <f t="shared" si="21"/>
        <v>79.57446808510639</v>
      </c>
      <c r="AW29" s="25">
        <f t="shared" si="22"/>
        <v>-48</v>
      </c>
      <c r="AX29" s="191">
        <v>185</v>
      </c>
      <c r="AY29" s="191">
        <v>166</v>
      </c>
      <c r="AZ29" s="27">
        <f t="shared" si="23"/>
        <v>89.72972972972974</v>
      </c>
      <c r="BA29" s="25">
        <f t="shared" si="24"/>
        <v>-19</v>
      </c>
      <c r="BB29" s="39">
        <v>2207.4257425742576</v>
      </c>
      <c r="BC29" s="35">
        <v>3765</v>
      </c>
      <c r="BD29" s="25">
        <f t="shared" si="25"/>
        <v>1557.5742574257424</v>
      </c>
      <c r="BE29" s="229">
        <v>10</v>
      </c>
      <c r="BF29" s="229">
        <v>29</v>
      </c>
      <c r="BG29" s="27">
        <f t="shared" si="26"/>
        <v>290</v>
      </c>
      <c r="BH29" s="25">
        <f t="shared" si="27"/>
        <v>19</v>
      </c>
      <c r="BI29" s="231">
        <v>4</v>
      </c>
      <c r="BJ29" s="34"/>
      <c r="BK29" s="14"/>
      <c r="BL29" s="14"/>
    </row>
    <row r="30" spans="1:64" s="19" customFormat="1" ht="21.75" customHeight="1">
      <c r="A30" s="209" t="s">
        <v>145</v>
      </c>
      <c r="B30" s="35">
        <v>3326</v>
      </c>
      <c r="C30" s="36">
        <v>3033</v>
      </c>
      <c r="D30" s="26">
        <f t="shared" si="0"/>
        <v>91.19061936259772</v>
      </c>
      <c r="E30" s="25">
        <f t="shared" si="1"/>
        <v>-293</v>
      </c>
      <c r="F30" s="191">
        <v>1998</v>
      </c>
      <c r="G30" s="191">
        <v>2020</v>
      </c>
      <c r="H30" s="26">
        <f t="shared" si="2"/>
        <v>101.10110110110111</v>
      </c>
      <c r="I30" s="25">
        <f t="shared" si="3"/>
        <v>22</v>
      </c>
      <c r="J30" s="35">
        <v>2430</v>
      </c>
      <c r="K30" s="35">
        <v>3115</v>
      </c>
      <c r="L30" s="26">
        <f t="shared" si="4"/>
        <v>128.18930041152262</v>
      </c>
      <c r="M30" s="25">
        <f t="shared" si="5"/>
        <v>685</v>
      </c>
      <c r="N30" s="37">
        <v>1518</v>
      </c>
      <c r="O30" s="35">
        <v>2286</v>
      </c>
      <c r="P30" s="27">
        <f t="shared" si="6"/>
        <v>150.59288537549406</v>
      </c>
      <c r="Q30" s="28">
        <f t="shared" si="7"/>
        <v>768</v>
      </c>
      <c r="R30" s="193">
        <v>467</v>
      </c>
      <c r="S30" s="193">
        <v>256</v>
      </c>
      <c r="T30" s="27">
        <f t="shared" si="8"/>
        <v>54.81798715203426</v>
      </c>
      <c r="U30" s="25">
        <f t="shared" si="9"/>
        <v>-211</v>
      </c>
      <c r="V30" s="210">
        <v>10870</v>
      </c>
      <c r="W30" s="191">
        <v>12474</v>
      </c>
      <c r="X30" s="26">
        <f t="shared" si="10"/>
        <v>114.75620975160994</v>
      </c>
      <c r="Y30" s="25">
        <f t="shared" si="11"/>
        <v>1604</v>
      </c>
      <c r="Z30" s="191">
        <v>3205</v>
      </c>
      <c r="AA30" s="191">
        <v>2920</v>
      </c>
      <c r="AB30" s="26">
        <f t="shared" si="12"/>
        <v>91.10764430577223</v>
      </c>
      <c r="AC30" s="25">
        <f t="shared" si="13"/>
        <v>-285</v>
      </c>
      <c r="AD30" s="210">
        <v>5727</v>
      </c>
      <c r="AE30" s="199">
        <v>7648</v>
      </c>
      <c r="AF30" s="26">
        <f t="shared" si="14"/>
        <v>133.54286712065655</v>
      </c>
      <c r="AG30" s="25">
        <f t="shared" si="15"/>
        <v>1921</v>
      </c>
      <c r="AH30" s="190">
        <v>228</v>
      </c>
      <c r="AI30" s="190">
        <v>246</v>
      </c>
      <c r="AJ30" s="27">
        <f t="shared" si="16"/>
        <v>107.89473684210526</v>
      </c>
      <c r="AK30" s="25">
        <f t="shared" si="17"/>
        <v>18</v>
      </c>
      <c r="AL30" s="196">
        <v>697</v>
      </c>
      <c r="AM30" s="195">
        <v>928</v>
      </c>
      <c r="AN30" s="33">
        <f t="shared" si="28"/>
        <v>133.1</v>
      </c>
      <c r="AO30" s="32">
        <f t="shared" si="18"/>
        <v>231</v>
      </c>
      <c r="AP30" s="38">
        <v>2706</v>
      </c>
      <c r="AQ30" s="35">
        <v>3446</v>
      </c>
      <c r="AR30" s="27">
        <f t="shared" si="19"/>
        <v>127.3</v>
      </c>
      <c r="AS30" s="25">
        <f t="shared" si="20"/>
        <v>740</v>
      </c>
      <c r="AT30" s="191">
        <v>1013</v>
      </c>
      <c r="AU30" s="230">
        <v>1063</v>
      </c>
      <c r="AV30" s="27">
        <f t="shared" si="21"/>
        <v>104.93583415597236</v>
      </c>
      <c r="AW30" s="25">
        <f t="shared" si="22"/>
        <v>50</v>
      </c>
      <c r="AX30" s="191">
        <v>872</v>
      </c>
      <c r="AY30" s="191">
        <v>938</v>
      </c>
      <c r="AZ30" s="27">
        <f t="shared" si="23"/>
        <v>107.56880733944953</v>
      </c>
      <c r="BA30" s="25">
        <f t="shared" si="24"/>
        <v>66</v>
      </c>
      <c r="BB30" s="39">
        <v>1918.3646112600536</v>
      </c>
      <c r="BC30" s="35">
        <v>2365.466926070039</v>
      </c>
      <c r="BD30" s="25">
        <f t="shared" si="25"/>
        <v>447.1023148099853</v>
      </c>
      <c r="BE30" s="229">
        <v>79</v>
      </c>
      <c r="BF30" s="229">
        <v>97</v>
      </c>
      <c r="BG30" s="27" t="s">
        <v>31</v>
      </c>
      <c r="BH30" s="25">
        <f t="shared" si="27"/>
        <v>18</v>
      </c>
      <c r="BI30" s="231">
        <v>39</v>
      </c>
      <c r="BJ30" s="34"/>
      <c r="BK30" s="14"/>
      <c r="BL30" s="14"/>
    </row>
    <row r="31" spans="1:64" s="41" customFormat="1" ht="21.75" customHeight="1">
      <c r="A31" s="209" t="s">
        <v>120</v>
      </c>
      <c r="B31" s="35">
        <v>1458</v>
      </c>
      <c r="C31" s="36">
        <v>1259</v>
      </c>
      <c r="D31" s="26">
        <f t="shared" si="0"/>
        <v>86.35116598079561</v>
      </c>
      <c r="E31" s="25">
        <f t="shared" si="1"/>
        <v>-199</v>
      </c>
      <c r="F31" s="191">
        <v>842</v>
      </c>
      <c r="G31" s="191">
        <v>782</v>
      </c>
      <c r="H31" s="26">
        <f t="shared" si="2"/>
        <v>92.87410926365796</v>
      </c>
      <c r="I31" s="25">
        <f t="shared" si="3"/>
        <v>-60</v>
      </c>
      <c r="J31" s="35">
        <v>595</v>
      </c>
      <c r="K31" s="35">
        <v>688</v>
      </c>
      <c r="L31" s="26">
        <f t="shared" si="4"/>
        <v>115.63025210084035</v>
      </c>
      <c r="M31" s="25">
        <f t="shared" si="5"/>
        <v>93</v>
      </c>
      <c r="N31" s="37">
        <v>268</v>
      </c>
      <c r="O31" s="35">
        <v>380</v>
      </c>
      <c r="P31" s="27">
        <f t="shared" si="6"/>
        <v>141.7910447761194</v>
      </c>
      <c r="Q31" s="28">
        <f t="shared" si="7"/>
        <v>112</v>
      </c>
      <c r="R31" s="193">
        <v>75</v>
      </c>
      <c r="S31" s="193">
        <v>52</v>
      </c>
      <c r="T31" s="27">
        <f t="shared" si="8"/>
        <v>69.33333333333334</v>
      </c>
      <c r="U31" s="25">
        <f t="shared" si="9"/>
        <v>-23</v>
      </c>
      <c r="V31" s="210">
        <v>3860</v>
      </c>
      <c r="W31" s="191">
        <v>3678</v>
      </c>
      <c r="X31" s="26">
        <f t="shared" si="10"/>
        <v>95.28497409326425</v>
      </c>
      <c r="Y31" s="25">
        <f t="shared" si="11"/>
        <v>-182</v>
      </c>
      <c r="Z31" s="191">
        <v>1393</v>
      </c>
      <c r="AA31" s="191">
        <v>1207</v>
      </c>
      <c r="AB31" s="26">
        <f t="shared" si="12"/>
        <v>86.64752333094042</v>
      </c>
      <c r="AC31" s="25">
        <f t="shared" si="13"/>
        <v>-186</v>
      </c>
      <c r="AD31" s="210">
        <v>1839</v>
      </c>
      <c r="AE31" s="199">
        <v>1736</v>
      </c>
      <c r="AF31" s="26">
        <f t="shared" si="14"/>
        <v>94.39912996193584</v>
      </c>
      <c r="AG31" s="25">
        <f t="shared" si="15"/>
        <v>-103</v>
      </c>
      <c r="AH31" s="190">
        <v>55</v>
      </c>
      <c r="AI31" s="190">
        <v>40</v>
      </c>
      <c r="AJ31" s="27">
        <f t="shared" si="16"/>
        <v>72.72727272727273</v>
      </c>
      <c r="AK31" s="25">
        <f t="shared" si="17"/>
        <v>-15</v>
      </c>
      <c r="AL31" s="196">
        <v>130</v>
      </c>
      <c r="AM31" s="195">
        <v>125</v>
      </c>
      <c r="AN31" s="33">
        <f t="shared" si="28"/>
        <v>96.2</v>
      </c>
      <c r="AO31" s="32">
        <f t="shared" si="18"/>
        <v>-5</v>
      </c>
      <c r="AP31" s="38">
        <v>571</v>
      </c>
      <c r="AQ31" s="35">
        <v>684</v>
      </c>
      <c r="AR31" s="27">
        <f t="shared" si="19"/>
        <v>119.8</v>
      </c>
      <c r="AS31" s="25">
        <f t="shared" si="20"/>
        <v>113</v>
      </c>
      <c r="AT31" s="191">
        <v>477</v>
      </c>
      <c r="AU31" s="230">
        <v>471</v>
      </c>
      <c r="AV31" s="27">
        <f t="shared" si="21"/>
        <v>98.74213836477988</v>
      </c>
      <c r="AW31" s="25">
        <f t="shared" si="22"/>
        <v>-6</v>
      </c>
      <c r="AX31" s="191">
        <v>324</v>
      </c>
      <c r="AY31" s="191">
        <v>341</v>
      </c>
      <c r="AZ31" s="27">
        <f t="shared" si="23"/>
        <v>105.24691358024691</v>
      </c>
      <c r="BA31" s="25">
        <f t="shared" si="24"/>
        <v>17</v>
      </c>
      <c r="BB31" s="39">
        <v>1799.5967741935483</v>
      </c>
      <c r="BC31" s="35">
        <v>2658.357771260997</v>
      </c>
      <c r="BD31" s="25">
        <f t="shared" si="25"/>
        <v>858.7609970674489</v>
      </c>
      <c r="BE31" s="229">
        <v>23</v>
      </c>
      <c r="BF31" s="229">
        <v>40</v>
      </c>
      <c r="BG31" s="27">
        <f t="shared" si="26"/>
        <v>173.9</v>
      </c>
      <c r="BH31" s="25">
        <f t="shared" si="27"/>
        <v>17</v>
      </c>
      <c r="BI31" s="231">
        <v>2</v>
      </c>
      <c r="BJ31" s="34"/>
      <c r="BK31" s="14"/>
      <c r="BL31" s="14"/>
    </row>
    <row r="32" spans="1:64" s="19" customFormat="1" ht="21.75" customHeight="1" thickBot="1">
      <c r="A32" s="211" t="s">
        <v>140</v>
      </c>
      <c r="B32" s="212">
        <v>2812</v>
      </c>
      <c r="C32" s="213">
        <v>2760</v>
      </c>
      <c r="D32" s="214">
        <f t="shared" si="0"/>
        <v>98.15078236130867</v>
      </c>
      <c r="E32" s="215">
        <f t="shared" si="1"/>
        <v>-52</v>
      </c>
      <c r="F32" s="216">
        <v>1864</v>
      </c>
      <c r="G32" s="216">
        <v>1987</v>
      </c>
      <c r="H32" s="214">
        <f t="shared" si="2"/>
        <v>106.59871244635193</v>
      </c>
      <c r="I32" s="215">
        <f t="shared" si="3"/>
        <v>123</v>
      </c>
      <c r="J32" s="212">
        <v>2824</v>
      </c>
      <c r="K32" s="212">
        <v>3504</v>
      </c>
      <c r="L32" s="214">
        <f t="shared" si="4"/>
        <v>124.07932011331444</v>
      </c>
      <c r="M32" s="215">
        <f t="shared" si="5"/>
        <v>680</v>
      </c>
      <c r="N32" s="217">
        <v>1800</v>
      </c>
      <c r="O32" s="212">
        <v>2552</v>
      </c>
      <c r="P32" s="218">
        <f t="shared" si="6"/>
        <v>141.77777777777777</v>
      </c>
      <c r="Q32" s="219">
        <f t="shared" si="7"/>
        <v>752</v>
      </c>
      <c r="R32" s="220">
        <v>500</v>
      </c>
      <c r="S32" s="220">
        <v>431</v>
      </c>
      <c r="T32" s="218">
        <f t="shared" si="8"/>
        <v>86.2</v>
      </c>
      <c r="U32" s="215">
        <f t="shared" si="9"/>
        <v>-69</v>
      </c>
      <c r="V32" s="221">
        <v>15647</v>
      </c>
      <c r="W32" s="216">
        <v>17583</v>
      </c>
      <c r="X32" s="214">
        <f t="shared" si="10"/>
        <v>112.37297884578514</v>
      </c>
      <c r="Y32" s="215">
        <f t="shared" si="11"/>
        <v>1936</v>
      </c>
      <c r="Z32" s="216">
        <v>2673</v>
      </c>
      <c r="AA32" s="216">
        <v>2715</v>
      </c>
      <c r="AB32" s="214">
        <f t="shared" si="12"/>
        <v>101.5712682379349</v>
      </c>
      <c r="AC32" s="215">
        <f t="shared" si="13"/>
        <v>42</v>
      </c>
      <c r="AD32" s="221">
        <v>8557</v>
      </c>
      <c r="AE32" s="222">
        <v>9157</v>
      </c>
      <c r="AF32" s="214">
        <f t="shared" si="14"/>
        <v>107.01180320205678</v>
      </c>
      <c r="AG32" s="215">
        <f t="shared" si="15"/>
        <v>600</v>
      </c>
      <c r="AH32" s="220">
        <v>161</v>
      </c>
      <c r="AI32" s="220">
        <v>288</v>
      </c>
      <c r="AJ32" s="218">
        <f t="shared" si="16"/>
        <v>178.88198757763976</v>
      </c>
      <c r="AK32" s="215">
        <f t="shared" si="17"/>
        <v>127</v>
      </c>
      <c r="AL32" s="223">
        <v>1148</v>
      </c>
      <c r="AM32" s="224">
        <v>1289</v>
      </c>
      <c r="AN32" s="225">
        <f t="shared" si="28"/>
        <v>112.3</v>
      </c>
      <c r="AO32" s="226">
        <f t="shared" si="18"/>
        <v>141</v>
      </c>
      <c r="AP32" s="227">
        <v>6741</v>
      </c>
      <c r="AQ32" s="212">
        <v>8736</v>
      </c>
      <c r="AR32" s="218">
        <f t="shared" si="19"/>
        <v>129.6</v>
      </c>
      <c r="AS32" s="215">
        <f t="shared" si="20"/>
        <v>1995</v>
      </c>
      <c r="AT32" s="191">
        <v>773</v>
      </c>
      <c r="AU32" s="230">
        <v>894</v>
      </c>
      <c r="AV32" s="218">
        <f t="shared" si="21"/>
        <v>115.65329883570506</v>
      </c>
      <c r="AW32" s="215">
        <f t="shared" si="22"/>
        <v>121</v>
      </c>
      <c r="AX32" s="216">
        <v>627</v>
      </c>
      <c r="AY32" s="216">
        <v>751</v>
      </c>
      <c r="AZ32" s="218">
        <f t="shared" si="23"/>
        <v>119.77671451355663</v>
      </c>
      <c r="BA32" s="215">
        <f t="shared" si="24"/>
        <v>124</v>
      </c>
      <c r="BB32" s="228">
        <v>3433.951762523191</v>
      </c>
      <c r="BC32" s="212">
        <v>4201.975683890578</v>
      </c>
      <c r="BD32" s="215">
        <f t="shared" si="25"/>
        <v>768.0239213673867</v>
      </c>
      <c r="BE32" s="229">
        <v>616</v>
      </c>
      <c r="BF32" s="229">
        <v>705</v>
      </c>
      <c r="BG32" s="218">
        <f t="shared" si="26"/>
        <v>114.4</v>
      </c>
      <c r="BH32" s="215">
        <f t="shared" si="27"/>
        <v>89</v>
      </c>
      <c r="BI32" s="231">
        <v>132</v>
      </c>
      <c r="BJ32" s="34"/>
      <c r="BK32" s="14"/>
      <c r="BL32" s="14"/>
    </row>
    <row r="33" spans="5:55" s="42" customFormat="1" ht="12.75"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AP33" s="44"/>
      <c r="AQ33" s="44"/>
      <c r="AR33" s="44"/>
      <c r="AS33" s="45"/>
      <c r="BA33" s="46"/>
      <c r="BB33" s="46"/>
      <c r="BC33" s="46"/>
    </row>
    <row r="34" spans="5:55" s="42" customFormat="1" ht="12.75"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AP34" s="44"/>
      <c r="AQ34" s="44"/>
      <c r="AR34" s="44"/>
      <c r="AS34" s="45"/>
      <c r="BA34" s="46"/>
      <c r="BB34" s="46"/>
      <c r="BC34" s="46"/>
    </row>
    <row r="35" spans="5:55" s="42" customFormat="1" ht="12.75"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AP35" s="44"/>
      <c r="AQ35" s="44"/>
      <c r="AR35" s="44"/>
      <c r="AS35" s="45"/>
      <c r="BA35" s="46"/>
      <c r="BB35" s="46"/>
      <c r="BC35" s="46"/>
    </row>
    <row r="36" spans="5:55" s="42" customFormat="1" ht="12.75"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AS36" s="46"/>
      <c r="BA36" s="46"/>
      <c r="BB36" s="46"/>
      <c r="BC36" s="46"/>
    </row>
    <row r="37" spans="5:55" s="42" customFormat="1" ht="12.75"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BA37" s="46"/>
      <c r="BB37" s="46"/>
      <c r="BC37" s="46"/>
    </row>
    <row r="38" spans="5:17" s="42" customFormat="1" ht="12.75"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5:17" s="42" customFormat="1" ht="12.75"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5:17" s="42" customFormat="1" ht="12.75"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="42" customFormat="1" ht="12.75"/>
    <row r="42" s="42" customFormat="1" ht="12.75"/>
    <row r="43" s="42" customFormat="1" ht="12.75"/>
    <row r="44" s="42" customFormat="1" ht="12.75"/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  <row r="58" s="42" customFormat="1" ht="12.75"/>
    <row r="59" s="42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</sheetData>
  <sheetProtection/>
  <mergeCells count="65">
    <mergeCell ref="BI6:BI7"/>
    <mergeCell ref="BE5:BH5"/>
    <mergeCell ref="BE3:BI4"/>
    <mergeCell ref="BG6:BH6"/>
    <mergeCell ref="BC6:BC7"/>
    <mergeCell ref="BD6:BD7"/>
    <mergeCell ref="BE6:BE7"/>
    <mergeCell ref="BF6:BF7"/>
    <mergeCell ref="AY6:AY7"/>
    <mergeCell ref="AZ6:BA6"/>
    <mergeCell ref="BB6:BB7"/>
    <mergeCell ref="AR6:AS6"/>
    <mergeCell ref="AT6:AT7"/>
    <mergeCell ref="AU6:AU7"/>
    <mergeCell ref="AV6:AW6"/>
    <mergeCell ref="AX6:AX7"/>
    <mergeCell ref="AB6:AC6"/>
    <mergeCell ref="Z4:AC5"/>
    <mergeCell ref="AP6:AQ6"/>
    <mergeCell ref="V6:V7"/>
    <mergeCell ref="AH6:AH7"/>
    <mergeCell ref="AI6:AI7"/>
    <mergeCell ref="AJ6:AK6"/>
    <mergeCell ref="AL6:AL7"/>
    <mergeCell ref="AD6:AD7"/>
    <mergeCell ref="AE6:AE7"/>
    <mergeCell ref="P6:Q6"/>
    <mergeCell ref="AL3:AO5"/>
    <mergeCell ref="AP3:AS5"/>
    <mergeCell ref="AT3:AW5"/>
    <mergeCell ref="X6:Y6"/>
    <mergeCell ref="T6:U6"/>
    <mergeCell ref="V3:Y5"/>
    <mergeCell ref="W6:W7"/>
    <mergeCell ref="R6:R7"/>
    <mergeCell ref="S6:S7"/>
    <mergeCell ref="AX3:BA5"/>
    <mergeCell ref="BB3:BD5"/>
    <mergeCell ref="AF6:AG6"/>
    <mergeCell ref="AH3:AK5"/>
    <mergeCell ref="Z3:AG3"/>
    <mergeCell ref="AD4:AG5"/>
    <mergeCell ref="AM6:AM7"/>
    <mergeCell ref="AN6:AO6"/>
    <mergeCell ref="Z6:Z7"/>
    <mergeCell ref="AA6:AA7"/>
    <mergeCell ref="J6:J7"/>
    <mergeCell ref="L6:M6"/>
    <mergeCell ref="N6:N7"/>
    <mergeCell ref="O6:O7"/>
    <mergeCell ref="K6:K7"/>
    <mergeCell ref="B1:U1"/>
    <mergeCell ref="B2:U2"/>
    <mergeCell ref="R3:U5"/>
    <mergeCell ref="N3:Q5"/>
    <mergeCell ref="J3:M5"/>
    <mergeCell ref="F6:F7"/>
    <mergeCell ref="A3:A7"/>
    <mergeCell ref="B3:E5"/>
    <mergeCell ref="F3:I5"/>
    <mergeCell ref="B6:B7"/>
    <mergeCell ref="C6:C7"/>
    <mergeCell ref="D6:E6"/>
    <mergeCell ref="G6:G7"/>
    <mergeCell ref="H6:I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3" r:id="rId1"/>
  <colBreaks count="2" manualBreakCount="2">
    <brk id="21" max="31" man="1"/>
    <brk id="4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ocz140</cp:lastModifiedBy>
  <cp:lastPrinted>2017-11-29T12:20:11Z</cp:lastPrinted>
  <dcterms:created xsi:type="dcterms:W3CDTF">2017-11-17T08:56:41Z</dcterms:created>
  <dcterms:modified xsi:type="dcterms:W3CDTF">2019-01-17T13:05:31Z</dcterms:modified>
  <cp:category/>
  <cp:version/>
  <cp:contentType/>
  <cp:contentStatus/>
</cp:coreProperties>
</file>