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65236" windowWidth="10995" windowHeight="11715" activeTab="0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'!$B$1:$F$31</definedName>
    <definedName name="_xlnm.Print_Area" localSheetId="0">'1 '!$A$1:$C$10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'!$A$1:$E$32</definedName>
    <definedName name="_xlnm.Print_Area" localSheetId="6">'7 '!$A$1:$CI$32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<sst xmlns="http://schemas.openxmlformats.org/spreadsheetml/2006/main" count="271" uniqueCount="204">
  <si>
    <t>Показник</t>
  </si>
  <si>
    <t>2016 р.</t>
  </si>
  <si>
    <t>зміна значення</t>
  </si>
  <si>
    <t>%</t>
  </si>
  <si>
    <t xml:space="preserve"> </t>
  </si>
  <si>
    <t xml:space="preserve"> 2017 р.</t>
  </si>
  <si>
    <t>х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</si>
  <si>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</si>
  <si>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</si>
  <si>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</si>
  <si>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</si>
  <si>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</si>
  <si>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</si>
  <si>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</si>
  <si>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</si>
  <si>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</si>
  <si>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</si>
  <si>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</si>
  <si>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</si>
  <si>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</si>
  <si>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</si>
  <si>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</si>
  <si>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</si>
  <si>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</si>
  <si>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</si>
  <si>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</si>
  <si>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</si>
  <si>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</si>
  <si>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</si>
  <si>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</si>
  <si>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</si>
  <si>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</si>
  <si>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</si>
  <si>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у 2,3 р.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</si>
  <si>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</si>
  <si>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</si>
  <si>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</si>
  <si>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</si>
  <si>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</si>
  <si>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</si>
  <si>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</si>
  <si>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</si>
  <si>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</si>
  <si>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</si>
  <si>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</si>
  <si>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</si>
  <si>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</si>
  <si>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</si>
  <si>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</si>
  <si>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</si>
  <si>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</si>
  <si>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</si>
  <si>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</si>
  <si>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</si>
  <si>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</si>
  <si>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</si>
  <si>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</si>
  <si>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</si>
  <si>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</si>
  <si>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</si>
  <si>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</si>
  <si>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</si>
  <si>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</si>
  <si>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</si>
  <si>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</si>
  <si>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</si>
  <si>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</si>
  <si>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</si>
  <si>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</si>
  <si>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</si>
  <si>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</si>
  <si>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</si>
  <si>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</si>
  <si>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</si>
  <si>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</si>
  <si>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</si>
  <si>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</si>
  <si>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</si>
  <si>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</si>
  <si>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</si>
  <si>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</si>
  <si>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</si>
  <si>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</si>
  <si>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</si>
  <si>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</si>
  <si>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</si>
  <si>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</si>
  <si>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</si>
  <si>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</si>
  <si>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</si>
  <si>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</si>
  <si>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</si>
  <si>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</si>
  <si>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</si>
  <si>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</si>
  <si>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</si>
  <si>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</si>
  <si>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</si>
  <si>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</si>
  <si>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</si>
  <si>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Область</t>
  </si>
  <si>
    <t>Білогірський р-н</t>
  </si>
  <si>
    <t>Віньковецький р-н</t>
  </si>
  <si>
    <t>Волочиський р-н</t>
  </si>
  <si>
    <t>Городоцький р-н</t>
  </si>
  <si>
    <t>Деражнянський р-н</t>
  </si>
  <si>
    <t>Дунаєвецький р-н</t>
  </si>
  <si>
    <t>Ізяславський р-н</t>
  </si>
  <si>
    <t>Кам.Подільський р-н</t>
  </si>
  <si>
    <t>Красилівський р-н</t>
  </si>
  <si>
    <t>Летичівський р-н</t>
  </si>
  <si>
    <t>Новоушицький р-н</t>
  </si>
  <si>
    <t>Полонський р-н</t>
  </si>
  <si>
    <t>Славутський р-н,м.</t>
  </si>
  <si>
    <t xml:space="preserve">Старокостянтинівський р-н,м. </t>
  </si>
  <si>
    <t>Старосинявський р-н</t>
  </si>
  <si>
    <t>Теофіпольський р-н</t>
  </si>
  <si>
    <t>Хмельницький р-н</t>
  </si>
  <si>
    <t>Чемеровецький р-н</t>
  </si>
  <si>
    <t>Шепетівський р-н,м.</t>
  </si>
  <si>
    <t>Ярмолинецький р-н</t>
  </si>
  <si>
    <t>м.Кам.-Подільський</t>
  </si>
  <si>
    <t>м.Нетішин</t>
  </si>
  <si>
    <t>м.Хмельницький</t>
  </si>
  <si>
    <t>Діяльність обласної служби зайнятості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</si>
  <si>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</si>
  <si>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</si>
  <si>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</si>
  <si>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</si>
  <si>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</si>
  <si>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Дунаєвецький</t>
  </si>
  <si>
    <t>Ізяславський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</si>
  <si>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</si>
  <si>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</si>
  <si>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</si>
  <si>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</si>
  <si>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</si>
  <si>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Старосинявський</t>
  </si>
  <si>
    <t>Теофіпольський</t>
  </si>
  <si>
    <t>рц.Хмельницький</t>
  </si>
  <si>
    <t>Чемеровецький</t>
  </si>
  <si>
    <t>Ярмолинецький</t>
  </si>
  <si>
    <t>мц.Нетішинський</t>
  </si>
  <si>
    <t>мц.Хмельницький</t>
  </si>
  <si>
    <t>Надання послуг Хмельницькою обласною службою зайнятості</t>
  </si>
  <si>
    <t>рц.Кам.-Подільський</t>
  </si>
  <si>
    <t>Старокостянтинівський</t>
  </si>
  <si>
    <t>мрц.Шепетівський</t>
  </si>
  <si>
    <t>мц.Кам.-Подільський</t>
  </si>
  <si>
    <r>
      <t>Безробітне населення  (за методологією МОП)</t>
    </r>
    <r>
      <rPr>
        <sz val="14"/>
        <rFont val="Times New Roman"/>
        <family val="1"/>
      </rPr>
      <t>, тис.осіб</t>
    </r>
  </si>
  <si>
    <t xml:space="preserve">За даними Державної служби статистики України </t>
  </si>
  <si>
    <t>січень 2018</t>
  </si>
  <si>
    <t>січень 2018 р.</t>
  </si>
  <si>
    <t xml:space="preserve"> + (-)                       осіб</t>
  </si>
  <si>
    <t xml:space="preserve"> + (-)                            осіб</t>
  </si>
  <si>
    <t>Економічна активність населення у середньому за 9 місяців 2017 - 2018 рр.                   по Хмельницькій області</t>
  </si>
  <si>
    <t>9 міс. 2017 р.</t>
  </si>
  <si>
    <t>9 міс. 2018 р.</t>
  </si>
  <si>
    <t>за 9 місяців 2017 -2018 рр.</t>
  </si>
  <si>
    <t>1. Мали статус безробітного, осіб</t>
  </si>
  <si>
    <t>1.1. з них зареєстровано з початку року</t>
  </si>
  <si>
    <t>2. Всього отримали роботу (у т.ч. до набуття статусу безробітного),  осіб</t>
  </si>
  <si>
    <t>2.1. Працевлаштовано до набуття статусу,                                    осіб</t>
  </si>
  <si>
    <t>2.2. Питома вага працевлаштованих до набуття статусу, %</t>
  </si>
  <si>
    <t xml:space="preserve">2.3. Працевлаштовано безробітних за направленням служби зайнятості </t>
  </si>
  <si>
    <t xml:space="preserve"> 2.3.1. працевлаштовано шляхом одноразової виплати допомоги по безробіттю, осіб</t>
  </si>
  <si>
    <t xml:space="preserve"> 2.3.2. працевлаштовано з компенсацією витрат роботодавцю єдиного внеску, осіб</t>
  </si>
  <si>
    <t>3. Проходили професійне навчання безробітні, осіб</t>
  </si>
  <si>
    <t xml:space="preserve">  3.1. з них в ЦПТО,  осіб</t>
  </si>
  <si>
    <t>4. Отримали ваучер на навчання, осіб</t>
  </si>
  <si>
    <t>5. Брали участь у громадських та інших роботах тимчасового характеру,  осіб</t>
  </si>
  <si>
    <t>6. Кількість осіб, охоплених профорієнтаційними послугами, осіб</t>
  </si>
  <si>
    <t>7. Отримували допомогу по безробіттю, осіб</t>
  </si>
  <si>
    <t>8. Кількість роботодавців, які надали інформацію про вакансії, одиниць</t>
  </si>
  <si>
    <t>9. Кількість вакансій, одиниць</t>
  </si>
  <si>
    <t>9.1. з них зареєстровано з початку року</t>
  </si>
  <si>
    <t xml:space="preserve">  2018 р.</t>
  </si>
  <si>
    <t xml:space="preserve"> 2019 р.</t>
  </si>
  <si>
    <t>10. Мали статус безробітного, осіб</t>
  </si>
  <si>
    <t>11. Отримували допомогу по безробіттю, осіб</t>
  </si>
  <si>
    <t>13. Кількість вакансій по формі 3-ПН, одиниць</t>
  </si>
  <si>
    <t>14. Інформація про вакансії, отримані з інших джерел,  одиниць</t>
  </si>
  <si>
    <t>15. Середній розмір заробітної плати у вакансіях, грн.</t>
  </si>
  <si>
    <t>16. Кількість претендентів на одну вакансію, особи</t>
  </si>
  <si>
    <t>Працевлаштовано до набуття статусу  безробітного, осіб</t>
  </si>
  <si>
    <t>з них особи</t>
  </si>
  <si>
    <t>Кількість вакансій на кінець періоду, одиниць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</si>
  <si>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</si>
  <si>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</si>
  <si>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за формою 3-ПН</t>
  </si>
  <si>
    <t>з інших джерел</t>
  </si>
  <si>
    <t>січень 2019</t>
  </si>
  <si>
    <t>Інформація щодо запланованого масового вивільнення працівників                                                                                              у січні 2018-2019 рр.</t>
  </si>
  <si>
    <t>січень 2019 р.</t>
  </si>
  <si>
    <t>Інформація щодо запланованого масового вивільнення працівників                                                                                           у січні 2018-2019 рр.</t>
  </si>
  <si>
    <t>за січень 2018-2019 рр.</t>
  </si>
  <si>
    <t xml:space="preserve"> - 1,7 в.п.</t>
  </si>
  <si>
    <t>Станом на 1 лютого</t>
  </si>
  <si>
    <t xml:space="preserve">  + 567 грн.</t>
  </si>
  <si>
    <t>+868 грн</t>
  </si>
  <si>
    <t xml:space="preserve"> - 3 особи</t>
  </si>
  <si>
    <t>у січні 2018-2019 рр.</t>
  </si>
  <si>
    <t>12. Середній розмір допомоги по безробіттю,                                      у січні, грн.</t>
  </si>
  <si>
    <t>Середній розмір допомоги по безробіттю у січні, грн.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</si>
</sst>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</numFmts>
  <fonts count="74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sz val="14"/>
      <color indexed="22"/>
      <name val="Times New Roman"/>
      <family val="1"/>
    </font>
    <font>
      <sz val="14"/>
      <color indexed="22"/>
      <name val="Times New Roman Cyr"/>
      <family val="0"/>
    </font>
    <font>
      <i/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1.5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9" fillId="3" borderId="1" applyNumberFormat="0" applyAlignment="0" applyProtection="0"/>
    <xf numFmtId="0" fontId="50" fillId="9" borderId="2" applyNumberFormat="0" applyAlignment="0" applyProtection="0"/>
    <xf numFmtId="0" fontId="51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55" fillId="0" borderId="6" applyNumberFormat="0" applyFill="0" applyAlignment="0" applyProtection="0"/>
    <xf numFmtId="0" fontId="56" fillId="14" borderId="7" applyNumberFormat="0" applyAlignment="0" applyProtection="0"/>
    <xf numFmtId="0" fontId="57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0" fillId="1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7" borderId="0" applyNumberFormat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58">
      <alignment/>
      <protection/>
    </xf>
    <xf numFmtId="0" fontId="1" fillId="4" borderId="0" xfId="58" applyFill="1">
      <alignment/>
      <protection/>
    </xf>
    <xf numFmtId="0" fontId="7" fillId="0" borderId="0" xfId="58" applyFont="1" applyAlignment="1">
      <alignment vertical="center"/>
      <protection/>
    </xf>
    <xf numFmtId="0" fontId="1" fillId="0" borderId="0" xfId="58" applyFont="1" applyAlignment="1">
      <alignment horizontal="left" vertical="center"/>
      <protection/>
    </xf>
    <xf numFmtId="0" fontId="1" fillId="0" borderId="0" xfId="58" applyAlignment="1">
      <alignment horizontal="center" vertical="center"/>
      <protection/>
    </xf>
    <xf numFmtId="0" fontId="1" fillId="0" borderId="0" xfId="58" applyFill="1">
      <alignment/>
      <protection/>
    </xf>
    <xf numFmtId="3" fontId="1" fillId="0" borderId="0" xfId="58" applyNumberFormat="1">
      <alignment/>
      <protection/>
    </xf>
    <xf numFmtId="0" fontId="1" fillId="18" borderId="0" xfId="58" applyFill="1">
      <alignment/>
      <protection/>
    </xf>
    <xf numFmtId="0" fontId="8" fillId="0" borderId="0" xfId="58" applyFont="1">
      <alignment/>
      <protection/>
    </xf>
    <xf numFmtId="0" fontId="1" fillId="0" borderId="0" xfId="58" applyBorder="1">
      <alignment/>
      <protection/>
    </xf>
    <xf numFmtId="1" fontId="7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11" fillId="0" borderId="0" xfId="61" applyNumberFormat="1" applyFont="1" applyFill="1" applyAlignment="1" applyProtection="1">
      <alignment horizontal="center"/>
      <protection locked="0"/>
    </xf>
    <xf numFmtId="1" fontId="1" fillId="0" borderId="0" xfId="61" applyNumberFormat="1" applyFont="1" applyFill="1" applyProtection="1">
      <alignment/>
      <protection locked="0"/>
    </xf>
    <xf numFmtId="1" fontId="1" fillId="0" borderId="0" xfId="61" applyNumberFormat="1" applyFont="1" applyFill="1" applyAlignment="1" applyProtection="1">
      <alignment/>
      <protection locked="0"/>
    </xf>
    <xf numFmtId="1" fontId="6" fillId="0" borderId="0" xfId="61" applyNumberFormat="1" applyFont="1" applyFill="1" applyAlignment="1" applyProtection="1">
      <alignment horizontal="right"/>
      <protection locked="0"/>
    </xf>
    <xf numFmtId="1" fontId="4" fillId="0" borderId="0" xfId="61" applyNumberFormat="1" applyFont="1" applyFill="1" applyProtection="1">
      <alignment/>
      <protection locked="0"/>
    </xf>
    <xf numFmtId="1" fontId="2" fillId="0" borderId="10" xfId="61" applyNumberFormat="1" applyFont="1" applyFill="1" applyBorder="1" applyAlignment="1" applyProtection="1">
      <alignment/>
      <protection locked="0"/>
    </xf>
    <xf numFmtId="1" fontId="11" fillId="0" borderId="0" xfId="61" applyNumberFormat="1" applyFont="1" applyFill="1" applyBorder="1" applyAlignment="1" applyProtection="1">
      <alignment horizontal="center"/>
      <protection locked="0"/>
    </xf>
    <xf numFmtId="1" fontId="1" fillId="0" borderId="0" xfId="61" applyNumberFormat="1" applyFont="1" applyFill="1" applyBorder="1" applyProtection="1">
      <alignment/>
      <protection locked="0"/>
    </xf>
    <xf numFmtId="1" fontId="12" fillId="0" borderId="0" xfId="61" applyNumberFormat="1" applyFont="1" applyFill="1" applyBorder="1" applyAlignment="1" applyProtection="1">
      <alignment horizontal="center" vertical="center" wrapText="1"/>
      <protection/>
    </xf>
    <xf numFmtId="1" fontId="1" fillId="0" borderId="0" xfId="61" applyNumberFormat="1" applyFont="1" applyFill="1" applyBorder="1" applyAlignment="1" applyProtection="1">
      <alignment horizontal="center" vertical="center"/>
      <protection locked="0"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1" fillId="0" borderId="11" xfId="61" applyNumberFormat="1" applyFont="1" applyFill="1" applyBorder="1" applyAlignment="1" applyProtection="1">
      <alignment horizontal="center" vertical="center" wrapText="1"/>
      <protection/>
    </xf>
    <xf numFmtId="1" fontId="14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0" xfId="61" applyNumberFormat="1" applyFont="1" applyFill="1" applyProtection="1">
      <alignment/>
      <protection locked="0"/>
    </xf>
    <xf numFmtId="1" fontId="1" fillId="0" borderId="11" xfId="61" applyNumberFormat="1" applyFont="1" applyFill="1" applyBorder="1" applyAlignment="1" applyProtection="1">
      <alignment horizontal="center"/>
      <protection/>
    </xf>
    <xf numFmtId="1" fontId="1" fillId="0" borderId="0" xfId="61" applyNumberFormat="1" applyFont="1" applyFill="1" applyBorder="1" applyAlignment="1" applyProtection="1">
      <alignment horizontal="center"/>
      <protection/>
    </xf>
    <xf numFmtId="1" fontId="3" fillId="0" borderId="11" xfId="61" applyNumberFormat="1" applyFont="1" applyFill="1" applyBorder="1" applyAlignment="1" applyProtection="1">
      <alignment horizontal="center" vertical="center"/>
      <protection locked="0"/>
    </xf>
    <xf numFmtId="3" fontId="17" fillId="0" borderId="11" xfId="61" applyNumberFormat="1" applyFont="1" applyFill="1" applyBorder="1" applyAlignment="1" applyProtection="1">
      <alignment horizontal="center" vertical="center"/>
      <protection locked="0"/>
    </xf>
    <xf numFmtId="172" fontId="17" fillId="0" borderId="11" xfId="61" applyNumberFormat="1" applyFont="1" applyFill="1" applyBorder="1" applyAlignment="1" applyProtection="1">
      <alignment horizontal="center" vertical="center"/>
      <protection locked="0"/>
    </xf>
    <xf numFmtId="173" fontId="17" fillId="0" borderId="11" xfId="61" applyNumberFormat="1" applyFont="1" applyFill="1" applyBorder="1" applyAlignment="1" applyProtection="1">
      <alignment horizontal="center" vertical="center"/>
      <protection locked="0"/>
    </xf>
    <xf numFmtId="1" fontId="17" fillId="0" borderId="11" xfId="61" applyNumberFormat="1" applyFont="1" applyFill="1" applyBorder="1" applyAlignment="1" applyProtection="1">
      <alignment horizontal="center" vertical="center"/>
      <protection locked="0"/>
    </xf>
    <xf numFmtId="3" fontId="15" fillId="0" borderId="11" xfId="61" applyNumberFormat="1" applyFont="1" applyFill="1" applyBorder="1" applyAlignment="1" applyProtection="1">
      <alignment horizontal="center" vertical="center"/>
      <protection locked="0"/>
    </xf>
    <xf numFmtId="3" fontId="11" fillId="0" borderId="11" xfId="61" applyNumberFormat="1" applyFont="1" applyFill="1" applyBorder="1" applyAlignment="1" applyProtection="1">
      <alignment horizontal="center" vertical="center"/>
      <protection locked="0"/>
    </xf>
    <xf numFmtId="172" fontId="11" fillId="0" borderId="11" xfId="61" applyNumberFormat="1" applyFont="1" applyFill="1" applyBorder="1" applyAlignment="1" applyProtection="1">
      <alignment horizontal="center" vertical="center"/>
      <protection locked="0"/>
    </xf>
    <xf numFmtId="3" fontId="17" fillId="0" borderId="11" xfId="61" applyNumberFormat="1" applyFont="1" applyFill="1" applyBorder="1" applyAlignment="1" applyProtection="1">
      <alignment horizontal="center" vertical="center" wrapText="1"/>
      <protection locked="0"/>
    </xf>
    <xf numFmtId="173" fontId="17" fillId="0" borderId="11" xfId="61" applyNumberFormat="1" applyFont="1" applyFill="1" applyBorder="1" applyAlignment="1" applyProtection="1">
      <alignment horizontal="center" vertical="center" wrapText="1"/>
      <protection locked="0"/>
    </xf>
    <xf numFmtId="173" fontId="12" fillId="0" borderId="0" xfId="61" applyNumberFormat="1" applyFont="1" applyFill="1" applyAlignment="1" applyProtection="1">
      <alignment vertical="center"/>
      <protection locked="0"/>
    </xf>
    <xf numFmtId="1" fontId="12" fillId="0" borderId="0" xfId="61" applyNumberFormat="1" applyFont="1" applyFill="1" applyAlignment="1" applyProtection="1">
      <alignment vertical="center"/>
      <protection locked="0"/>
    </xf>
    <xf numFmtId="3" fontId="18" fillId="0" borderId="11" xfId="61" applyNumberFormat="1" applyFont="1" applyFill="1" applyBorder="1" applyAlignment="1" applyProtection="1">
      <alignment horizontal="center" vertical="center"/>
      <protection locked="0"/>
    </xf>
    <xf numFmtId="3" fontId="18" fillId="0" borderId="11" xfId="54" applyNumberFormat="1" applyFont="1" applyFill="1" applyBorder="1" applyAlignment="1">
      <alignment horizontal="center" vertical="center"/>
      <protection/>
    </xf>
    <xf numFmtId="1" fontId="18" fillId="0" borderId="11" xfId="61" applyNumberFormat="1" applyFont="1" applyFill="1" applyBorder="1" applyAlignment="1" applyProtection="1">
      <alignment horizontal="center" vertical="center"/>
      <protection locked="0"/>
    </xf>
    <xf numFmtId="3" fontId="18" fillId="0" borderId="11" xfId="63" applyNumberFormat="1" applyFont="1" applyFill="1" applyBorder="1" applyAlignment="1">
      <alignment horizontal="center" vertical="center" wrapText="1"/>
      <protection/>
    </xf>
    <xf numFmtId="1" fontId="18" fillId="0" borderId="11" xfId="54" applyNumberFormat="1" applyFont="1" applyFill="1" applyBorder="1" applyAlignment="1">
      <alignment horizontal="center" vertical="center"/>
      <protection/>
    </xf>
    <xf numFmtId="1" fontId="1" fillId="0" borderId="0" xfId="61" applyNumberFormat="1" applyFont="1" applyFill="1" applyBorder="1" applyAlignment="1" applyProtection="1">
      <alignment vertical="center"/>
      <protection locked="0"/>
    </xf>
    <xf numFmtId="1" fontId="12" fillId="0" borderId="0" xfId="61" applyNumberFormat="1" applyFont="1" applyFill="1" applyBorder="1" applyAlignment="1" applyProtection="1">
      <alignment horizontal="center" vertical="center"/>
      <protection locked="0"/>
    </xf>
    <xf numFmtId="1" fontId="20" fillId="0" borderId="0" xfId="61" applyNumberFormat="1" applyFont="1" applyFill="1" applyBorder="1" applyProtection="1">
      <alignment/>
      <protection locked="0"/>
    </xf>
    <xf numFmtId="173" fontId="20" fillId="0" borderId="0" xfId="61" applyNumberFormat="1" applyFont="1" applyFill="1" applyBorder="1" applyProtection="1">
      <alignment/>
      <protection locked="0"/>
    </xf>
    <xf numFmtId="1" fontId="21" fillId="0" borderId="0" xfId="61" applyNumberFormat="1" applyFont="1" applyFill="1" applyBorder="1" applyProtection="1">
      <alignment/>
      <protection locked="0"/>
    </xf>
    <xf numFmtId="3" fontId="21" fillId="0" borderId="0" xfId="61" applyNumberFormat="1" applyFont="1" applyFill="1" applyBorder="1" applyProtection="1">
      <alignment/>
      <protection locked="0"/>
    </xf>
    <xf numFmtId="3" fontId="20" fillId="0" borderId="0" xfId="61" applyNumberFormat="1" applyFont="1" applyFill="1" applyBorder="1" applyProtection="1">
      <alignment/>
      <protection locked="0"/>
    </xf>
    <xf numFmtId="0" fontId="5" fillId="0" borderId="11" xfId="59" applyFont="1" applyFill="1" applyBorder="1" applyAlignment="1">
      <alignment horizontal="center" vertical="center"/>
      <protection/>
    </xf>
    <xf numFmtId="0" fontId="24" fillId="0" borderId="0" xfId="67" applyFont="1" applyFill="1">
      <alignment/>
      <protection/>
    </xf>
    <xf numFmtId="0" fontId="26" fillId="0" borderId="0" xfId="67" applyFont="1" applyFill="1" applyBorder="1" applyAlignment="1">
      <alignment horizontal="center"/>
      <protection/>
    </xf>
    <xf numFmtId="0" fontId="26" fillId="0" borderId="0" xfId="67" applyFont="1" applyFill="1">
      <alignment/>
      <protection/>
    </xf>
    <xf numFmtId="0" fontId="28" fillId="0" borderId="0" xfId="67" applyFont="1" applyFill="1" applyAlignment="1">
      <alignment vertical="center"/>
      <protection/>
    </xf>
    <xf numFmtId="1" fontId="29" fillId="0" borderId="0" xfId="67" applyNumberFormat="1" applyFont="1" applyFill="1">
      <alignment/>
      <protection/>
    </xf>
    <xf numFmtId="0" fontId="29" fillId="0" borderId="0" xfId="67" applyFont="1" applyFill="1">
      <alignment/>
      <protection/>
    </xf>
    <xf numFmtId="0" fontId="28" fillId="0" borderId="0" xfId="67" applyFont="1" applyFill="1" applyAlignment="1">
      <alignment vertical="center" wrapText="1"/>
      <protection/>
    </xf>
    <xf numFmtId="0" fontId="29" fillId="0" borderId="0" xfId="67" applyFont="1" applyFill="1" applyAlignment="1">
      <alignment vertical="center"/>
      <protection/>
    </xf>
    <xf numFmtId="0" fontId="29" fillId="0" borderId="0" xfId="67" applyFont="1" applyFill="1" applyAlignment="1">
      <alignment horizontal="center"/>
      <protection/>
    </xf>
    <xf numFmtId="0" fontId="29" fillId="0" borderId="0" xfId="67" applyFont="1" applyFill="1" applyAlignment="1">
      <alignment wrapText="1"/>
      <protection/>
    </xf>
    <xf numFmtId="3" fontId="27" fillId="0" borderId="11" xfId="67" applyNumberFormat="1" applyFont="1" applyFill="1" applyBorder="1" applyAlignment="1">
      <alignment horizontal="center" vertical="center"/>
      <protection/>
    </xf>
    <xf numFmtId="0" fontId="26" fillId="0" borderId="0" xfId="67" applyFont="1" applyFill="1" applyAlignment="1">
      <alignment vertical="center"/>
      <protection/>
    </xf>
    <xf numFmtId="3" fontId="33" fillId="0" borderId="0" xfId="67" applyNumberFormat="1" applyFont="1" applyFill="1" applyAlignment="1">
      <alignment horizontal="center" vertical="center"/>
      <protection/>
    </xf>
    <xf numFmtId="3" fontId="32" fillId="0" borderId="11" xfId="67" applyNumberFormat="1" applyFont="1" applyFill="1" applyBorder="1" applyAlignment="1">
      <alignment horizontal="center" vertical="center" wrapText="1"/>
      <protection/>
    </xf>
    <xf numFmtId="3" fontId="32" fillId="0" borderId="11" xfId="67" applyNumberFormat="1" applyFont="1" applyFill="1" applyBorder="1" applyAlignment="1">
      <alignment horizontal="center" vertical="center"/>
      <protection/>
    </xf>
    <xf numFmtId="3" fontId="29" fillId="0" borderId="0" xfId="67" applyNumberFormat="1" applyFont="1" applyFill="1">
      <alignment/>
      <protection/>
    </xf>
    <xf numFmtId="173" fontId="29" fillId="0" borderId="0" xfId="67" applyNumberFormat="1" applyFont="1" applyFill="1">
      <alignment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173" fontId="5" fillId="0" borderId="11" xfId="59" applyNumberFormat="1" applyFont="1" applyFill="1" applyBorder="1" applyAlignment="1">
      <alignment horizontal="center" vertical="center"/>
      <protection/>
    </xf>
    <xf numFmtId="172" fontId="5" fillId="0" borderId="11" xfId="59" applyNumberFormat="1" applyFont="1" applyFill="1" applyBorder="1" applyAlignment="1">
      <alignment horizontal="center" vertical="center"/>
      <protection/>
    </xf>
    <xf numFmtId="3" fontId="3" fillId="0" borderId="11" xfId="59" applyNumberFormat="1" applyFont="1" applyFill="1" applyBorder="1" applyAlignment="1">
      <alignment horizontal="center" vertical="center" wrapText="1"/>
      <protection/>
    </xf>
    <xf numFmtId="1" fontId="3" fillId="0" borderId="11" xfId="59" applyNumberFormat="1" applyFont="1" applyFill="1" applyBorder="1" applyAlignment="1">
      <alignment horizontal="center" vertical="center" wrapText="1"/>
      <protection/>
    </xf>
    <xf numFmtId="173" fontId="5" fillId="0" borderId="12" xfId="59" applyNumberFormat="1" applyFont="1" applyFill="1" applyBorder="1" applyAlignment="1">
      <alignment horizontal="center" vertical="center"/>
      <protection/>
    </xf>
    <xf numFmtId="172" fontId="5" fillId="0" borderId="12" xfId="59" applyNumberFormat="1" applyFont="1" applyFill="1" applyBorder="1" applyAlignment="1">
      <alignment horizontal="center" vertical="center"/>
      <protection/>
    </xf>
    <xf numFmtId="172" fontId="9" fillId="0" borderId="12" xfId="59" applyNumberFormat="1" applyFont="1" applyFill="1" applyBorder="1" applyAlignment="1">
      <alignment horizontal="center" vertical="center" wrapText="1"/>
      <protection/>
    </xf>
    <xf numFmtId="173" fontId="12" fillId="0" borderId="12" xfId="59" applyNumberFormat="1" applyFont="1" applyFill="1" applyBorder="1" applyAlignment="1">
      <alignment horizontal="center" vertical="center"/>
      <protection/>
    </xf>
    <xf numFmtId="172" fontId="12" fillId="0" borderId="12" xfId="59" applyNumberFormat="1" applyFont="1" applyFill="1" applyBorder="1" applyAlignment="1">
      <alignment horizontal="center" vertical="center"/>
      <protection/>
    </xf>
    <xf numFmtId="173" fontId="5" fillId="0" borderId="13" xfId="59" applyNumberFormat="1" applyFont="1" applyFill="1" applyBorder="1" applyAlignment="1">
      <alignment horizontal="center" vertical="center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top" wrapText="1"/>
      <protection/>
    </xf>
    <xf numFmtId="0" fontId="3" fillId="0" borderId="11" xfId="59" applyFont="1" applyFill="1" applyBorder="1" applyAlignment="1">
      <alignment horizontal="left" vertical="center" wrapText="1"/>
      <protection/>
    </xf>
    <xf numFmtId="0" fontId="3" fillId="0" borderId="12" xfId="59" applyFont="1" applyFill="1" applyBorder="1" applyAlignment="1">
      <alignment horizontal="left" vertical="center" wrapText="1"/>
      <protection/>
    </xf>
    <xf numFmtId="0" fontId="9" fillId="0" borderId="11" xfId="59" applyFont="1" applyFill="1" applyBorder="1" applyAlignment="1">
      <alignment horizontal="left" vertical="center" wrapText="1"/>
      <protection/>
    </xf>
    <xf numFmtId="0" fontId="9" fillId="0" borderId="12" xfId="59" applyFont="1" applyFill="1" applyBorder="1" applyAlignment="1">
      <alignment horizontal="left" vertical="center" wrapText="1"/>
      <protection/>
    </xf>
    <xf numFmtId="0" fontId="39" fillId="0" borderId="0" xfId="57" applyFont="1">
      <alignment/>
      <protection/>
    </xf>
    <xf numFmtId="0" fontId="40" fillId="0" borderId="0" xfId="65" applyFont="1" applyFill="1" applyBorder="1" applyAlignment="1">
      <alignment horizontal="left"/>
      <protection/>
    </xf>
    <xf numFmtId="0" fontId="41" fillId="0" borderId="14" xfId="57" applyFont="1" applyBorder="1" applyAlignment="1">
      <alignment horizontal="center" vertical="center" wrapText="1"/>
      <protection/>
    </xf>
    <xf numFmtId="0" fontId="29" fillId="0" borderId="0" xfId="57" applyFont="1">
      <alignment/>
      <protection/>
    </xf>
    <xf numFmtId="0" fontId="29" fillId="0" borderId="15" xfId="57" applyFont="1" applyBorder="1" applyAlignment="1">
      <alignment horizontal="center" vertical="center" wrapText="1"/>
      <protection/>
    </xf>
    <xf numFmtId="0" fontId="26" fillId="0" borderId="0" xfId="57" applyFont="1" applyBorder="1" applyAlignment="1">
      <alignment horizontal="left" vertical="top" wrapText="1"/>
      <protection/>
    </xf>
    <xf numFmtId="0" fontId="39" fillId="0" borderId="0" xfId="57" applyFont="1" applyFill="1">
      <alignment/>
      <protection/>
    </xf>
    <xf numFmtId="0" fontId="26" fillId="0" borderId="0" xfId="57" applyFont="1">
      <alignment/>
      <protection/>
    </xf>
    <xf numFmtId="0" fontId="26" fillId="0" borderId="0" xfId="57" applyFont="1" applyBorder="1">
      <alignment/>
      <protection/>
    </xf>
    <xf numFmtId="0" fontId="39" fillId="0" borderId="0" xfId="57" applyFont="1">
      <alignment/>
      <protection/>
    </xf>
    <xf numFmtId="0" fontId="39" fillId="0" borderId="0" xfId="57" applyFont="1" applyBorder="1">
      <alignment/>
      <protection/>
    </xf>
    <xf numFmtId="0" fontId="32" fillId="0" borderId="0" xfId="57" applyFont="1" applyFill="1" applyAlignment="1">
      <alignment/>
      <protection/>
    </xf>
    <xf numFmtId="0" fontId="29" fillId="0" borderId="0" xfId="57" applyFont="1" applyFill="1" applyAlignment="1">
      <alignment/>
      <protection/>
    </xf>
    <xf numFmtId="0" fontId="10" fillId="0" borderId="0" xfId="57" applyFill="1">
      <alignment/>
      <protection/>
    </xf>
    <xf numFmtId="0" fontId="29" fillId="0" borderId="0" xfId="57" applyFont="1" applyFill="1" applyAlignment="1">
      <alignment horizontal="center" vertical="center" wrapText="1"/>
      <protection/>
    </xf>
    <xf numFmtId="0" fontId="42" fillId="0" borderId="0" xfId="57" applyFont="1" applyFill="1" applyAlignment="1">
      <alignment horizontal="center" vertical="center" wrapText="1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44" fillId="0" borderId="11" xfId="57" applyFont="1" applyFill="1" applyBorder="1" applyAlignment="1">
      <alignment horizontal="left" vertical="center" wrapText="1"/>
      <protection/>
    </xf>
    <xf numFmtId="172" fontId="44" fillId="0" borderId="11" xfId="57" applyNumberFormat="1" applyFont="1" applyFill="1" applyBorder="1" applyAlignment="1">
      <alignment horizontal="center" vertical="center" wrapText="1"/>
      <protection/>
    </xf>
    <xf numFmtId="172" fontId="44" fillId="0" borderId="11" xfId="56" applyNumberFormat="1" applyFont="1" applyFill="1" applyBorder="1" applyAlignment="1">
      <alignment horizontal="center" vertical="center" wrapText="1"/>
      <protection/>
    </xf>
    <xf numFmtId="173" fontId="44" fillId="0" borderId="11" xfId="57" applyNumberFormat="1" applyFont="1" applyFill="1" applyBorder="1" applyAlignment="1">
      <alignment horizontal="center" vertical="center"/>
      <protection/>
    </xf>
    <xf numFmtId="0" fontId="42" fillId="0" borderId="0" xfId="57" applyFont="1" applyFill="1" applyAlignment="1">
      <alignment vertical="center"/>
      <protection/>
    </xf>
    <xf numFmtId="0" fontId="39" fillId="0" borderId="11" xfId="57" applyFont="1" applyFill="1" applyBorder="1" applyAlignment="1">
      <alignment horizontal="left" wrapText="1"/>
      <protection/>
    </xf>
    <xf numFmtId="173" fontId="13" fillId="0" borderId="11" xfId="57" applyNumberFormat="1" applyFont="1" applyFill="1" applyBorder="1" applyAlignment="1">
      <alignment horizontal="center" wrapText="1"/>
      <protection/>
    </xf>
    <xf numFmtId="172" fontId="39" fillId="0" borderId="11" xfId="57" applyNumberFormat="1" applyFont="1" applyFill="1" applyBorder="1" applyAlignment="1">
      <alignment horizontal="center"/>
      <protection/>
    </xf>
    <xf numFmtId="0" fontId="13" fillId="0" borderId="0" xfId="57" applyFont="1" applyFill="1" applyAlignment="1">
      <alignment vertical="center" wrapText="1"/>
      <protection/>
    </xf>
    <xf numFmtId="0" fontId="29" fillId="0" borderId="0" xfId="57" applyFont="1" applyFill="1" applyAlignment="1">
      <alignment horizontal="center"/>
      <protection/>
    </xf>
    <xf numFmtId="0" fontId="12" fillId="0" borderId="0" xfId="57" applyFont="1" applyFill="1" applyAlignment="1">
      <alignment horizontal="left" vertical="center" wrapText="1"/>
      <protection/>
    </xf>
    <xf numFmtId="49" fontId="24" fillId="0" borderId="11" xfId="57" applyNumberFormat="1" applyFont="1" applyFill="1" applyBorder="1" applyAlignment="1">
      <alignment horizontal="center" vertical="center" wrapText="1"/>
      <protection/>
    </xf>
    <xf numFmtId="172" fontId="28" fillId="0" borderId="16" xfId="57" applyNumberFormat="1" applyFont="1" applyFill="1" applyBorder="1" applyAlignment="1">
      <alignment horizontal="center" vertical="center"/>
      <protection/>
    </xf>
    <xf numFmtId="172" fontId="28" fillId="0" borderId="17" xfId="57" applyNumberFormat="1" applyFont="1" applyBorder="1" applyAlignment="1">
      <alignment horizontal="center" vertical="center"/>
      <protection/>
    </xf>
    <xf numFmtId="172" fontId="34" fillId="0" borderId="18" xfId="57" applyNumberFormat="1" applyFont="1" applyFill="1" applyBorder="1" applyAlignment="1">
      <alignment horizontal="center" vertical="center"/>
      <protection/>
    </xf>
    <xf numFmtId="172" fontId="34" fillId="0" borderId="19" xfId="57" applyNumberFormat="1" applyFont="1" applyBorder="1" applyAlignment="1">
      <alignment horizontal="center" vertical="center"/>
      <protection/>
    </xf>
    <xf numFmtId="172" fontId="28" fillId="0" borderId="20" xfId="57" applyNumberFormat="1" applyFont="1" applyFill="1" applyBorder="1" applyAlignment="1">
      <alignment horizontal="center" vertical="center"/>
      <protection/>
    </xf>
    <xf numFmtId="172" fontId="28" fillId="0" borderId="21" xfId="57" applyNumberFormat="1" applyFont="1" applyFill="1" applyBorder="1" applyAlignment="1">
      <alignment horizontal="center" vertical="center"/>
      <protection/>
    </xf>
    <xf numFmtId="172" fontId="34" fillId="0" borderId="22" xfId="57" applyNumberFormat="1" applyFont="1" applyFill="1" applyBorder="1" applyAlignment="1">
      <alignment horizontal="center" vertical="center"/>
      <protection/>
    </xf>
    <xf numFmtId="172" fontId="34" fillId="0" borderId="23" xfId="57" applyNumberFormat="1" applyFont="1" applyFill="1" applyBorder="1" applyAlignment="1">
      <alignment horizontal="center" vertical="center"/>
      <protection/>
    </xf>
    <xf numFmtId="172" fontId="28" fillId="0" borderId="24" xfId="57" applyNumberFormat="1" applyFont="1" applyFill="1" applyBorder="1" applyAlignment="1">
      <alignment horizontal="center" vertical="center"/>
      <protection/>
    </xf>
    <xf numFmtId="172" fontId="28" fillId="0" borderId="25" xfId="57" applyNumberFormat="1" applyFont="1" applyFill="1" applyBorder="1" applyAlignment="1">
      <alignment horizontal="center" vertical="center"/>
      <protection/>
    </xf>
    <xf numFmtId="172" fontId="34" fillId="0" borderId="19" xfId="57" applyNumberFormat="1" applyFont="1" applyFill="1" applyBorder="1" applyAlignment="1">
      <alignment horizontal="center" vertical="center"/>
      <protection/>
    </xf>
    <xf numFmtId="0" fontId="4" fillId="4" borderId="17" xfId="57" applyFont="1" applyFill="1" applyBorder="1" applyAlignment="1">
      <alignment horizontal="left" vertical="center" wrapText="1"/>
      <protection/>
    </xf>
    <xf numFmtId="0" fontId="45" fillId="0" borderId="19" xfId="57" applyFont="1" applyBorder="1" applyAlignment="1">
      <alignment horizontal="left" vertical="center" wrapText="1"/>
      <protection/>
    </xf>
    <xf numFmtId="0" fontId="4" fillId="0" borderId="21" xfId="57" applyFont="1" applyFill="1" applyBorder="1" applyAlignment="1">
      <alignment horizontal="left" vertical="center" wrapText="1"/>
      <protection/>
    </xf>
    <xf numFmtId="0" fontId="45" fillId="0" borderId="23" xfId="57" applyFont="1" applyFill="1" applyBorder="1" applyAlignment="1">
      <alignment horizontal="left" vertical="center" wrapText="1"/>
      <protection/>
    </xf>
    <xf numFmtId="0" fontId="4" fillId="0" borderId="25" xfId="57" applyFont="1" applyFill="1" applyBorder="1" applyAlignment="1">
      <alignment horizontal="left" vertical="center" wrapText="1"/>
      <protection/>
    </xf>
    <xf numFmtId="0" fontId="45" fillId="0" borderId="19" xfId="57" applyFont="1" applyFill="1" applyBorder="1" applyAlignment="1">
      <alignment horizontal="left" vertical="center" wrapText="1"/>
      <protection/>
    </xf>
    <xf numFmtId="49" fontId="44" fillId="0" borderId="26" xfId="57" applyNumberFormat="1" applyFont="1" applyFill="1" applyBorder="1" applyAlignment="1">
      <alignment horizontal="center" vertical="center" wrapText="1"/>
      <protection/>
    </xf>
    <xf numFmtId="49" fontId="44" fillId="0" borderId="27" xfId="57" applyNumberFormat="1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vertical="top"/>
      <protection/>
    </xf>
    <xf numFmtId="0" fontId="45" fillId="0" borderId="0" xfId="57" applyFont="1" applyAlignment="1">
      <alignment vertical="top"/>
      <protection/>
    </xf>
    <xf numFmtId="0" fontId="1" fillId="0" borderId="0" xfId="64" applyFont="1" applyFill="1" applyAlignment="1">
      <alignment vertical="top"/>
      <protection/>
    </xf>
    <xf numFmtId="0" fontId="36" fillId="0" borderId="0" xfId="64" applyFont="1" applyFill="1" applyAlignment="1">
      <alignment horizontal="center" vertical="top" wrapText="1"/>
      <protection/>
    </xf>
    <xf numFmtId="0" fontId="45" fillId="0" borderId="0" xfId="64" applyFont="1" applyFill="1" applyAlignment="1">
      <alignment horizontal="right" vertical="center"/>
      <protection/>
    </xf>
    <xf numFmtId="0" fontId="37" fillId="0" borderId="0" xfId="64" applyFont="1" applyFill="1" applyAlignment="1">
      <alignment horizontal="center" vertical="top" wrapText="1"/>
      <protection/>
    </xf>
    <xf numFmtId="0" fontId="37" fillId="0" borderId="11" xfId="64" applyFont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0" fontId="12" fillId="0" borderId="11" xfId="64" applyFont="1" applyFill="1" applyBorder="1" applyAlignment="1">
      <alignment horizontal="center" vertical="center" wrapText="1"/>
      <protection/>
    </xf>
    <xf numFmtId="0" fontId="12" fillId="0" borderId="11" xfId="64" applyFont="1" applyBorder="1" applyAlignment="1">
      <alignment horizontal="center" vertical="center" wrapText="1"/>
      <protection/>
    </xf>
    <xf numFmtId="0" fontId="12" fillId="0" borderId="11" xfId="64" applyNumberFormat="1" applyFont="1" applyBorder="1" applyAlignment="1">
      <alignment horizontal="center" vertical="center" wrapText="1"/>
      <protection/>
    </xf>
    <xf numFmtId="0" fontId="1" fillId="0" borderId="0" xfId="64" applyFont="1" applyAlignment="1">
      <alignment vertical="center"/>
      <protection/>
    </xf>
    <xf numFmtId="0" fontId="4" fillId="0" borderId="11" xfId="64" applyFont="1" applyBorder="1" applyAlignment="1">
      <alignment horizontal="center" vertical="center"/>
      <protection/>
    </xf>
    <xf numFmtId="3" fontId="4" fillId="0" borderId="11" xfId="57" applyNumberFormat="1" applyFont="1" applyBorder="1" applyAlignment="1">
      <alignment horizontal="center" vertical="center"/>
      <protection/>
    </xf>
    <xf numFmtId="172" fontId="4" fillId="0" borderId="11" xfId="57" applyNumberFormat="1" applyFont="1" applyBorder="1" applyAlignment="1">
      <alignment horizontal="center" vertical="center"/>
      <protection/>
    </xf>
    <xf numFmtId="3" fontId="1" fillId="0" borderId="0" xfId="64" applyNumberFormat="1" applyFont="1" applyAlignment="1">
      <alignment vertical="center"/>
      <protection/>
    </xf>
    <xf numFmtId="0" fontId="22" fillId="0" borderId="0" xfId="64" applyFont="1" applyAlignment="1">
      <alignment horizontal="center" vertical="center"/>
      <protection/>
    </xf>
    <xf numFmtId="0" fontId="22" fillId="0" borderId="11" xfId="61" applyNumberFormat="1" applyFont="1" applyFill="1" applyBorder="1" applyAlignment="1" applyProtection="1">
      <alignment horizontal="left" vertical="center"/>
      <protection locked="0"/>
    </xf>
    <xf numFmtId="3" fontId="22" fillId="0" borderId="11" xfId="57" applyNumberFormat="1" applyFont="1" applyBorder="1" applyAlignment="1">
      <alignment horizontal="center" vertical="center"/>
      <protection/>
    </xf>
    <xf numFmtId="172" fontId="22" fillId="0" borderId="11" xfId="57" applyNumberFormat="1" applyFont="1" applyBorder="1" applyAlignment="1">
      <alignment horizontal="center" vertical="center"/>
      <protection/>
    </xf>
    <xf numFmtId="173" fontId="22" fillId="0" borderId="0" xfId="64" applyNumberFormat="1" applyFont="1" applyAlignment="1">
      <alignment horizontal="center" vertical="center"/>
      <protection/>
    </xf>
    <xf numFmtId="172" fontId="1" fillId="0" borderId="0" xfId="64" applyNumberFormat="1" applyFont="1" applyAlignment="1">
      <alignment vertical="center"/>
      <protection/>
    </xf>
    <xf numFmtId="173" fontId="22" fillId="19" borderId="0" xfId="64" applyNumberFormat="1" applyFont="1" applyFill="1" applyAlignment="1">
      <alignment horizontal="center" vertical="center"/>
      <protection/>
    </xf>
    <xf numFmtId="3" fontId="22" fillId="0" borderId="11" xfId="57" applyNumberFormat="1" applyFont="1" applyFill="1" applyBorder="1" applyAlignment="1">
      <alignment horizontal="center" vertical="center"/>
      <protection/>
    </xf>
    <xf numFmtId="0" fontId="1" fillId="0" borderId="0" xfId="64" applyFont="1">
      <alignment/>
      <protection/>
    </xf>
    <xf numFmtId="0" fontId="31" fillId="0" borderId="0" xfId="67" applyFont="1" applyFill="1" applyAlignment="1">
      <alignment horizontal="center"/>
      <protection/>
    </xf>
    <xf numFmtId="0" fontId="27" fillId="0" borderId="11" xfId="67" applyFont="1" applyFill="1" applyBorder="1" applyAlignment="1">
      <alignment horizontal="center" vertical="center" wrapText="1"/>
      <protection/>
    </xf>
    <xf numFmtId="0" fontId="24" fillId="0" borderId="0" xfId="67" applyFont="1" applyFill="1" applyAlignment="1">
      <alignment vertical="center" wrapText="1"/>
      <protection/>
    </xf>
    <xf numFmtId="0" fontId="28" fillId="0" borderId="0" xfId="67" applyFont="1" applyFill="1" applyAlignment="1">
      <alignment horizontal="center" vertical="top" wrapText="1"/>
      <protection/>
    </xf>
    <xf numFmtId="0" fontId="27" fillId="0" borderId="28" xfId="67" applyFont="1" applyFill="1" applyBorder="1" applyAlignment="1">
      <alignment horizontal="center" vertical="center" wrapText="1"/>
      <protection/>
    </xf>
    <xf numFmtId="172" fontId="27" fillId="0" borderId="29" xfId="67" applyNumberFormat="1" applyFont="1" applyFill="1" applyBorder="1" applyAlignment="1">
      <alignment horizontal="center" vertical="center"/>
      <protection/>
    </xf>
    <xf numFmtId="0" fontId="22" fillId="0" borderId="28" xfId="62" applyFont="1" applyBorder="1" applyAlignment="1">
      <alignment vertical="center" wrapText="1"/>
      <protection/>
    </xf>
    <xf numFmtId="172" fontId="32" fillId="0" borderId="29" xfId="67" applyNumberFormat="1" applyFont="1" applyFill="1" applyBorder="1" applyAlignment="1">
      <alignment horizontal="center" vertical="center"/>
      <protection/>
    </xf>
    <xf numFmtId="0" fontId="22" fillId="0" borderId="30" xfId="62" applyFont="1" applyBorder="1" applyAlignment="1">
      <alignment vertical="center" wrapText="1"/>
      <protection/>
    </xf>
    <xf numFmtId="3" fontId="32" fillId="0" borderId="31" xfId="67" applyNumberFormat="1" applyFont="1" applyFill="1" applyBorder="1" applyAlignment="1">
      <alignment horizontal="center" vertical="center" wrapText="1"/>
      <protection/>
    </xf>
    <xf numFmtId="3" fontId="32" fillId="0" borderId="31" xfId="67" applyNumberFormat="1" applyFont="1" applyFill="1" applyBorder="1" applyAlignment="1">
      <alignment horizontal="center" vertical="center"/>
      <protection/>
    </xf>
    <xf numFmtId="172" fontId="32" fillId="0" borderId="32" xfId="67" applyNumberFormat="1" applyFont="1" applyFill="1" applyBorder="1" applyAlignment="1">
      <alignment horizontal="center" vertical="center"/>
      <protection/>
    </xf>
    <xf numFmtId="14" fontId="27" fillId="0" borderId="29" xfId="48" applyNumberFormat="1" applyFont="1" applyBorder="1" applyAlignment="1">
      <alignment horizontal="center" vertical="center" wrapText="1"/>
      <protection/>
    </xf>
    <xf numFmtId="0" fontId="27" fillId="0" borderId="28" xfId="67" applyFont="1" applyFill="1" applyBorder="1" applyAlignment="1">
      <alignment horizontal="center" vertical="center" wrapText="1"/>
      <protection/>
    </xf>
    <xf numFmtId="3" fontId="27" fillId="4" borderId="11" xfId="67" applyNumberFormat="1" applyFont="1" applyFill="1" applyBorder="1" applyAlignment="1">
      <alignment horizontal="center" vertical="center"/>
      <protection/>
    </xf>
    <xf numFmtId="3" fontId="66" fillId="4" borderId="11" xfId="67" applyNumberFormat="1" applyFont="1" applyFill="1" applyBorder="1" applyAlignment="1">
      <alignment horizontal="center" vertical="center"/>
      <protection/>
    </xf>
    <xf numFmtId="3" fontId="66" fillId="4" borderId="33" xfId="67" applyNumberFormat="1" applyFont="1" applyFill="1" applyBorder="1" applyAlignment="1">
      <alignment horizontal="center" vertical="center"/>
      <protection/>
    </xf>
    <xf numFmtId="172" fontId="27" fillId="0" borderId="29" xfId="67" applyNumberFormat="1" applyFont="1" applyFill="1" applyBorder="1" applyAlignment="1">
      <alignment horizontal="center" vertical="center" wrapText="1"/>
      <protection/>
    </xf>
    <xf numFmtId="0" fontId="32" fillId="0" borderId="28" xfId="67" applyFont="1" applyFill="1" applyBorder="1" applyAlignment="1">
      <alignment horizontal="left" vertical="center" wrapText="1"/>
      <protection/>
    </xf>
    <xf numFmtId="3" fontId="47" fillId="0" borderId="11" xfId="48" applyNumberFormat="1" applyFont="1" applyBorder="1" applyAlignment="1">
      <alignment horizontal="center" vertical="center" wrapText="1"/>
      <protection/>
    </xf>
    <xf numFmtId="3" fontId="67" fillId="4" borderId="33" xfId="67" applyNumberFormat="1" applyFont="1" applyFill="1" applyBorder="1" applyAlignment="1">
      <alignment horizontal="center" vertical="center"/>
      <protection/>
    </xf>
    <xf numFmtId="172" fontId="32" fillId="0" borderId="29" xfId="67" applyNumberFormat="1" applyFont="1" applyFill="1" applyBorder="1" applyAlignment="1">
      <alignment horizontal="center" vertical="center" wrapText="1"/>
      <protection/>
    </xf>
    <xf numFmtId="0" fontId="32" fillId="0" borderId="30" xfId="67" applyFont="1" applyFill="1" applyBorder="1" applyAlignment="1">
      <alignment horizontal="left" vertical="center" wrapText="1"/>
      <protection/>
    </xf>
    <xf numFmtId="3" fontId="47" fillId="0" borderId="31" xfId="48" applyNumberFormat="1" applyFont="1" applyBorder="1" applyAlignment="1">
      <alignment horizontal="center" vertical="center" wrapText="1"/>
      <protection/>
    </xf>
    <xf numFmtId="3" fontId="67" fillId="4" borderId="34" xfId="67" applyNumberFormat="1" applyFont="1" applyFill="1" applyBorder="1" applyAlignment="1">
      <alignment horizontal="center" vertical="center"/>
      <protection/>
    </xf>
    <xf numFmtId="3" fontId="22" fillId="0" borderId="35" xfId="57" applyNumberFormat="1" applyFont="1" applyBorder="1" applyAlignment="1">
      <alignment horizontal="center" vertical="center"/>
      <protection/>
    </xf>
    <xf numFmtId="3" fontId="22" fillId="0" borderId="0" xfId="57" applyNumberFormat="1" applyFont="1" applyBorder="1" applyAlignment="1">
      <alignment horizontal="center" vertical="center"/>
      <protection/>
    </xf>
    <xf numFmtId="172" fontId="69" fillId="0" borderId="11" xfId="57" applyNumberFormat="1" applyFont="1" applyBorder="1" applyAlignment="1">
      <alignment horizontal="center" vertical="center"/>
      <protection/>
    </xf>
    <xf numFmtId="172" fontId="70" fillId="0" borderId="29" xfId="67" applyNumberFormat="1" applyFont="1" applyFill="1" applyBorder="1" applyAlignment="1">
      <alignment horizontal="center" vertical="center" wrapText="1"/>
      <protection/>
    </xf>
    <xf numFmtId="3" fontId="3" fillId="0" borderId="12" xfId="59" applyNumberFormat="1" applyFont="1" applyFill="1" applyBorder="1" applyAlignment="1">
      <alignment horizontal="center" vertical="center" wrapText="1"/>
      <protection/>
    </xf>
    <xf numFmtId="3" fontId="3" fillId="0" borderId="12" xfId="60" applyNumberFormat="1" applyFont="1" applyFill="1" applyBorder="1" applyAlignment="1">
      <alignment horizontal="center" vertical="center" wrapText="1"/>
      <protection/>
    </xf>
    <xf numFmtId="1" fontId="3" fillId="0" borderId="12" xfId="59" applyNumberFormat="1" applyFont="1" applyFill="1" applyBorder="1" applyAlignment="1">
      <alignment horizontal="center" vertical="center" wrapText="1"/>
      <protection/>
    </xf>
    <xf numFmtId="1" fontId="3" fillId="0" borderId="12" xfId="60" applyNumberFormat="1" applyFont="1" applyFill="1" applyBorder="1" applyAlignment="1">
      <alignment horizontal="center" vertical="center" wrapText="1"/>
      <protection/>
    </xf>
    <xf numFmtId="1" fontId="3" fillId="0" borderId="11" xfId="60" applyNumberFormat="1" applyFont="1" applyFill="1" applyBorder="1" applyAlignment="1">
      <alignment horizontal="center" vertical="center" wrapText="1"/>
      <protection/>
    </xf>
    <xf numFmtId="1" fontId="65" fillId="0" borderId="11" xfId="59" applyNumberFormat="1" applyFont="1" applyFill="1" applyBorder="1" applyAlignment="1">
      <alignment horizontal="center" vertical="center" wrapText="1"/>
      <protection/>
    </xf>
    <xf numFmtId="1" fontId="5" fillId="0" borderId="11" xfId="59" applyNumberFormat="1" applyFont="1" applyFill="1" applyBorder="1" applyAlignment="1">
      <alignment horizontal="center" vertical="center"/>
      <protection/>
    </xf>
    <xf numFmtId="0" fontId="65" fillId="0" borderId="11" xfId="49" applyFont="1" applyFill="1" applyBorder="1" applyAlignment="1">
      <alignment horizontal="left" vertical="center" wrapText="1"/>
      <protection/>
    </xf>
    <xf numFmtId="0" fontId="23" fillId="0" borderId="11" xfId="67" applyFont="1" applyFill="1" applyBorder="1" applyAlignment="1">
      <alignment horizontal="center" vertical="center" wrapText="1"/>
      <protection/>
    </xf>
    <xf numFmtId="0" fontId="23" fillId="0" borderId="29" xfId="67" applyFont="1" applyFill="1" applyBorder="1" applyAlignment="1">
      <alignment horizontal="center" vertical="center" wrapText="1"/>
      <protection/>
    </xf>
    <xf numFmtId="49" fontId="5" fillId="0" borderId="11" xfId="59" applyNumberFormat="1" applyFont="1" applyFill="1" applyBorder="1" applyAlignment="1">
      <alignment horizontal="center" vertical="center" wrapText="1"/>
      <protection/>
    </xf>
    <xf numFmtId="0" fontId="12" fillId="0" borderId="36" xfId="66" applyFont="1" applyFill="1" applyBorder="1" applyAlignment="1">
      <alignment horizontal="left"/>
      <protection/>
    </xf>
    <xf numFmtId="1" fontId="13" fillId="0" borderId="11" xfId="61" applyNumberFormat="1" applyFont="1" applyFill="1" applyBorder="1" applyAlignment="1" applyProtection="1">
      <alignment horizontal="center" vertical="center"/>
      <protection locked="0"/>
    </xf>
    <xf numFmtId="3" fontId="13" fillId="0" borderId="11" xfId="61" applyNumberFormat="1" applyFont="1" applyFill="1" applyBorder="1" applyAlignment="1" applyProtection="1">
      <alignment horizontal="center" vertical="center"/>
      <protection locked="0"/>
    </xf>
    <xf numFmtId="173" fontId="5" fillId="0" borderId="37" xfId="59" applyNumberFormat="1" applyFont="1" applyFill="1" applyBorder="1" applyAlignment="1">
      <alignment horizontal="center" vertical="center"/>
      <protection/>
    </xf>
    <xf numFmtId="0" fontId="3" fillId="0" borderId="38" xfId="59" applyFont="1" applyFill="1" applyBorder="1" applyAlignment="1">
      <alignment horizontal="left" vertical="center" wrapText="1"/>
      <protection/>
    </xf>
    <xf numFmtId="1" fontId="3" fillId="0" borderId="38" xfId="60" applyNumberFormat="1" applyFont="1" applyFill="1" applyBorder="1" applyAlignment="1">
      <alignment horizontal="center" vertical="center" wrapText="1"/>
      <protection/>
    </xf>
    <xf numFmtId="1" fontId="3" fillId="0" borderId="38" xfId="59" applyNumberFormat="1" applyFont="1" applyFill="1" applyBorder="1" applyAlignment="1">
      <alignment horizontal="center" vertical="center" wrapText="1"/>
      <protection/>
    </xf>
    <xf numFmtId="173" fontId="5" fillId="0" borderId="38" xfId="59" applyNumberFormat="1" applyFont="1" applyFill="1" applyBorder="1" applyAlignment="1">
      <alignment horizontal="center" vertical="center"/>
      <protection/>
    </xf>
    <xf numFmtId="1" fontId="65" fillId="0" borderId="38" xfId="59" applyNumberFormat="1" applyFont="1" applyFill="1" applyBorder="1" applyAlignment="1">
      <alignment horizontal="center" vertical="center" wrapText="1"/>
      <protection/>
    </xf>
    <xf numFmtId="173" fontId="71" fillId="0" borderId="11" xfId="59" applyNumberFormat="1" applyFont="1" applyFill="1" applyBorder="1" applyAlignment="1">
      <alignment horizontal="center" vertical="center"/>
      <protection/>
    </xf>
    <xf numFmtId="0" fontId="71" fillId="0" borderId="11" xfId="59" applyFont="1" applyFill="1" applyBorder="1" applyAlignment="1">
      <alignment horizontal="center" vertical="center"/>
      <protection/>
    </xf>
    <xf numFmtId="1" fontId="13" fillId="0" borderId="11" xfId="61" applyNumberFormat="1" applyFont="1" applyFill="1" applyBorder="1" applyAlignment="1" applyProtection="1">
      <alignment horizontal="center"/>
      <protection locked="0"/>
    </xf>
    <xf numFmtId="0" fontId="72" fillId="0" borderId="11" xfId="0" applyFont="1" applyBorder="1" applyAlignment="1">
      <alignment horizontal="center" vertical="center"/>
    </xf>
    <xf numFmtId="3" fontId="13" fillId="0" borderId="11" xfId="54" applyNumberFormat="1" applyFont="1" applyFill="1" applyBorder="1" applyAlignment="1">
      <alignment horizontal="center" vertical="center"/>
      <protection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39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Alignment="1">
      <alignment horizontal="center"/>
    </xf>
    <xf numFmtId="3" fontId="73" fillId="0" borderId="11" xfId="61" applyNumberFormat="1" applyFont="1" applyFill="1" applyBorder="1" applyAlignment="1" applyProtection="1">
      <alignment horizontal="center" vertical="center"/>
      <protection locked="0"/>
    </xf>
    <xf numFmtId="1" fontId="13" fillId="0" borderId="11" xfId="0" applyNumberFormat="1" applyFont="1" applyFill="1" applyBorder="1" applyAlignment="1">
      <alignment horizontal="center" wrapText="1"/>
    </xf>
    <xf numFmtId="3" fontId="18" fillId="0" borderId="31" xfId="61" applyNumberFormat="1" applyFont="1" applyFill="1" applyBorder="1" applyAlignment="1" applyProtection="1">
      <alignment horizontal="center" vertical="center"/>
      <protection locked="0"/>
    </xf>
    <xf numFmtId="3" fontId="18" fillId="0" borderId="31" xfId="54" applyNumberFormat="1" applyFont="1" applyFill="1" applyBorder="1" applyAlignment="1">
      <alignment horizontal="center" vertical="center"/>
      <protection/>
    </xf>
    <xf numFmtId="172" fontId="17" fillId="0" borderId="31" xfId="61" applyNumberFormat="1" applyFont="1" applyFill="1" applyBorder="1" applyAlignment="1" applyProtection="1">
      <alignment horizontal="center" vertical="center"/>
      <protection locked="0"/>
    </xf>
    <xf numFmtId="3" fontId="17" fillId="0" borderId="31" xfId="61" applyNumberFormat="1" applyFont="1" applyFill="1" applyBorder="1" applyAlignment="1" applyProtection="1">
      <alignment horizontal="center" vertical="center"/>
      <protection locked="0"/>
    </xf>
    <xf numFmtId="3" fontId="13" fillId="0" borderId="31" xfId="61" applyNumberFormat="1" applyFont="1" applyFill="1" applyBorder="1" applyAlignment="1" applyProtection="1">
      <alignment horizontal="center" vertical="center"/>
      <protection locked="0"/>
    </xf>
    <xf numFmtId="1" fontId="18" fillId="0" borderId="31" xfId="61" applyNumberFormat="1" applyFont="1" applyFill="1" applyBorder="1" applyAlignment="1" applyProtection="1">
      <alignment horizontal="center" vertical="center"/>
      <protection locked="0"/>
    </xf>
    <xf numFmtId="173" fontId="17" fillId="0" borderId="31" xfId="61" applyNumberFormat="1" applyFont="1" applyFill="1" applyBorder="1" applyAlignment="1" applyProtection="1">
      <alignment horizontal="center" vertical="center"/>
      <protection locked="0"/>
    </xf>
    <xf numFmtId="1" fontId="17" fillId="0" borderId="31" xfId="61" applyNumberFormat="1" applyFont="1" applyFill="1" applyBorder="1" applyAlignment="1" applyProtection="1">
      <alignment horizontal="center" vertical="center"/>
      <protection locked="0"/>
    </xf>
    <xf numFmtId="1" fontId="13" fillId="0" borderId="31" xfId="61" applyNumberFormat="1" applyFont="1" applyFill="1" applyBorder="1" applyAlignment="1" applyProtection="1">
      <alignment horizontal="center" vertical="center"/>
      <protection locked="0"/>
    </xf>
    <xf numFmtId="0" fontId="72" fillId="0" borderId="31" xfId="0" applyFont="1" applyBorder="1" applyAlignment="1">
      <alignment horizontal="center" vertical="center"/>
    </xf>
    <xf numFmtId="3" fontId="13" fillId="0" borderId="31" xfId="54" applyNumberFormat="1" applyFont="1" applyFill="1" applyBorder="1" applyAlignment="1">
      <alignment horizontal="center" vertical="center"/>
      <protection/>
    </xf>
    <xf numFmtId="1" fontId="13" fillId="0" borderId="31" xfId="0" applyNumberFormat="1" applyFont="1" applyFill="1" applyBorder="1" applyAlignment="1">
      <alignment horizontal="center" wrapText="1"/>
    </xf>
    <xf numFmtId="1" fontId="13" fillId="0" borderId="40" xfId="61" applyNumberFormat="1" applyFont="1" applyFill="1" applyBorder="1" applyAlignment="1" applyProtection="1">
      <alignment horizontal="center" vertical="center" wrapText="1"/>
      <protection locked="0"/>
    </xf>
    <xf numFmtId="173" fontId="17" fillId="0" borderId="31" xfId="61" applyNumberFormat="1" applyFont="1" applyFill="1" applyBorder="1" applyAlignment="1" applyProtection="1">
      <alignment horizontal="center" vertical="center" wrapText="1"/>
      <protection locked="0"/>
    </xf>
    <xf numFmtId="3" fontId="17" fillId="0" borderId="31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31" xfId="63" applyNumberFormat="1" applyFont="1" applyFill="1" applyBorder="1" applyAlignment="1">
      <alignment horizontal="center" vertical="center" wrapText="1"/>
      <protection/>
    </xf>
    <xf numFmtId="1" fontId="18" fillId="0" borderId="31" xfId="54" applyNumberFormat="1" applyFont="1" applyFill="1" applyBorder="1" applyAlignment="1">
      <alignment horizontal="center" vertical="center"/>
      <protection/>
    </xf>
    <xf numFmtId="1" fontId="15" fillId="0" borderId="0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Border="1" applyAlignment="1" applyProtection="1">
      <alignment horizontal="center" vertical="center" wrapText="1"/>
      <protection/>
    </xf>
    <xf numFmtId="1" fontId="1" fillId="0" borderId="0" xfId="61" applyNumberFormat="1" applyFont="1" applyFill="1" applyBorder="1" applyAlignment="1" applyProtection="1">
      <alignment horizontal="center"/>
      <protection/>
    </xf>
    <xf numFmtId="3" fontId="17" fillId="0" borderId="0" xfId="61" applyNumberFormat="1" applyFont="1" applyFill="1" applyBorder="1" applyAlignment="1" applyProtection="1">
      <alignment horizontal="center" vertical="center"/>
      <protection locked="0"/>
    </xf>
    <xf numFmtId="173" fontId="17" fillId="0" borderId="0" xfId="61" applyNumberFormat="1" applyFont="1" applyFill="1" applyBorder="1" applyAlignment="1" applyProtection="1">
      <alignment horizontal="center" vertical="center"/>
      <protection locked="0"/>
    </xf>
    <xf numFmtId="3" fontId="11" fillId="0" borderId="0" xfId="61" applyNumberFormat="1" applyFont="1" applyFill="1" applyBorder="1" applyAlignment="1" applyProtection="1">
      <alignment horizontal="center" vertical="center"/>
      <protection locked="0"/>
    </xf>
    <xf numFmtId="1" fontId="17" fillId="0" borderId="0" xfId="63" applyNumberFormat="1" applyFont="1" applyFill="1" applyBorder="1" applyAlignment="1">
      <alignment horizontal="center" vertical="center" wrapText="1"/>
      <protection/>
    </xf>
    <xf numFmtId="1" fontId="17" fillId="0" borderId="0" xfId="61" applyNumberFormat="1" applyFont="1" applyFill="1" applyBorder="1" applyAlignment="1" applyProtection="1">
      <alignment horizontal="center" vertical="center"/>
      <protection locked="0"/>
    </xf>
    <xf numFmtId="3" fontId="18" fillId="0" borderId="0" xfId="63" applyNumberFormat="1" applyFont="1" applyFill="1" applyBorder="1" applyAlignment="1">
      <alignment horizontal="center" vertical="center" wrapText="1"/>
      <protection/>
    </xf>
    <xf numFmtId="3" fontId="18" fillId="0" borderId="0" xfId="61" applyNumberFormat="1" applyFont="1" applyFill="1" applyBorder="1" applyAlignment="1" applyProtection="1">
      <alignment horizontal="center" vertical="center"/>
      <protection locked="0"/>
    </xf>
    <xf numFmtId="3" fontId="13" fillId="0" borderId="0" xfId="61" applyNumberFormat="1" applyFont="1" applyFill="1" applyBorder="1" applyAlignment="1" applyProtection="1">
      <alignment horizontal="center" vertical="center"/>
      <protection locked="0"/>
    </xf>
    <xf numFmtId="1" fontId="18" fillId="0" borderId="0" xfId="54" applyNumberFormat="1" applyFont="1" applyFill="1" applyBorder="1" applyAlignment="1">
      <alignment horizontal="center" vertical="center"/>
      <protection/>
    </xf>
    <xf numFmtId="0" fontId="37" fillId="0" borderId="11" xfId="64" applyFont="1" applyBorder="1" applyAlignment="1">
      <alignment horizontal="center" vertical="center" wrapText="1"/>
      <protection/>
    </xf>
    <xf numFmtId="0" fontId="23" fillId="0" borderId="0" xfId="67" applyFont="1" applyFill="1" applyAlignment="1">
      <alignment horizontal="center" wrapText="1"/>
      <protection/>
    </xf>
    <xf numFmtId="0" fontId="24" fillId="0" borderId="11" xfId="57" applyFont="1" applyFill="1" applyBorder="1" applyAlignment="1">
      <alignment horizontal="center" vertical="center" wrapText="1"/>
      <protection/>
    </xf>
    <xf numFmtId="0" fontId="36" fillId="4" borderId="0" xfId="64" applyFont="1" applyFill="1" applyAlignment="1">
      <alignment horizontal="center" vertical="top" wrapText="1"/>
      <protection/>
    </xf>
    <xf numFmtId="0" fontId="36" fillId="0" borderId="11" xfId="64" applyFont="1" applyFill="1" applyBorder="1" applyAlignment="1">
      <alignment horizontal="center" vertical="top" wrapText="1"/>
      <protection/>
    </xf>
    <xf numFmtId="165" fontId="37" fillId="0" borderId="11" xfId="64" applyNumberFormat="1" applyFont="1" applyBorder="1" applyAlignment="1">
      <alignment horizontal="center" vertical="center" wrapText="1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35" fillId="0" borderId="0" xfId="57" applyFont="1" applyFill="1" applyBorder="1" applyAlignment="1">
      <alignment horizontal="center" vertical="center" wrapText="1"/>
      <protection/>
    </xf>
    <xf numFmtId="172" fontId="70" fillId="0" borderId="32" xfId="67" applyNumberFormat="1" applyFont="1" applyFill="1" applyBorder="1" applyAlignment="1">
      <alignment horizontal="center" vertical="center" wrapText="1"/>
      <protection/>
    </xf>
    <xf numFmtId="1" fontId="1" fillId="0" borderId="41" xfId="61" applyNumberFormat="1" applyFont="1" applyFill="1" applyBorder="1" applyAlignment="1" applyProtection="1">
      <alignment horizontal="center"/>
      <protection/>
    </xf>
    <xf numFmtId="3" fontId="17" fillId="0" borderId="41" xfId="61" applyNumberFormat="1" applyFont="1" applyFill="1" applyBorder="1" applyAlignment="1" applyProtection="1">
      <alignment horizontal="center" vertical="center"/>
      <protection locked="0"/>
    </xf>
    <xf numFmtId="3" fontId="17" fillId="0" borderId="42" xfId="61" applyNumberFormat="1" applyFont="1" applyFill="1" applyBorder="1" applyAlignment="1" applyProtection="1">
      <alignment horizontal="center" vertical="center"/>
      <protection locked="0"/>
    </xf>
    <xf numFmtId="1" fontId="12" fillId="0" borderId="43" xfId="61" applyNumberFormat="1" applyFont="1" applyFill="1" applyBorder="1" applyAlignment="1" applyProtection="1">
      <alignment horizontal="center" vertical="center" wrapText="1"/>
      <protection/>
    </xf>
    <xf numFmtId="1" fontId="1" fillId="0" borderId="28" xfId="61" applyNumberFormat="1" applyFont="1" applyFill="1" applyBorder="1" applyAlignment="1" applyProtection="1">
      <alignment horizontal="center"/>
      <protection/>
    </xf>
    <xf numFmtId="1" fontId="1" fillId="0" borderId="29" xfId="61" applyNumberFormat="1" applyFont="1" applyFill="1" applyBorder="1" applyAlignment="1" applyProtection="1">
      <alignment horizontal="center"/>
      <protection/>
    </xf>
    <xf numFmtId="3" fontId="17" fillId="0" borderId="28" xfId="61" applyNumberFormat="1" applyFont="1" applyFill="1" applyBorder="1" applyAlignment="1" applyProtection="1">
      <alignment horizontal="center" vertical="center"/>
      <protection locked="0"/>
    </xf>
    <xf numFmtId="3" fontId="17" fillId="0" borderId="29" xfId="61" applyNumberFormat="1" applyFont="1" applyFill="1" applyBorder="1" applyAlignment="1" applyProtection="1">
      <alignment horizontal="center" vertical="center"/>
      <protection locked="0"/>
    </xf>
    <xf numFmtId="3" fontId="73" fillId="0" borderId="28" xfId="61" applyNumberFormat="1" applyFont="1" applyFill="1" applyBorder="1" applyAlignment="1" applyProtection="1">
      <alignment horizontal="center" vertical="center"/>
      <protection locked="0"/>
    </xf>
    <xf numFmtId="3" fontId="73" fillId="0" borderId="29" xfId="61" applyNumberFormat="1" applyFont="1" applyFill="1" applyBorder="1" applyAlignment="1" applyProtection="1">
      <alignment horizontal="center" vertical="center"/>
      <protection locked="0"/>
    </xf>
    <xf numFmtId="3" fontId="73" fillId="0" borderId="30" xfId="61" applyNumberFormat="1" applyFont="1" applyFill="1" applyBorder="1" applyAlignment="1" applyProtection="1">
      <alignment horizontal="center" vertical="center"/>
      <protection locked="0"/>
    </xf>
    <xf numFmtId="3" fontId="73" fillId="0" borderId="31" xfId="61" applyNumberFormat="1" applyFont="1" applyFill="1" applyBorder="1" applyAlignment="1" applyProtection="1">
      <alignment horizontal="center" vertical="center"/>
      <protection locked="0"/>
    </xf>
    <xf numFmtId="3" fontId="73" fillId="0" borderId="32" xfId="61" applyNumberFormat="1" applyFont="1" applyFill="1" applyBorder="1" applyAlignment="1" applyProtection="1">
      <alignment horizontal="center" vertical="center"/>
      <protection locked="0"/>
    </xf>
    <xf numFmtId="0" fontId="24" fillId="0" borderId="44" xfId="57" applyFont="1" applyFill="1" applyBorder="1" applyAlignment="1">
      <alignment horizontal="center" vertical="center" wrapText="1"/>
      <protection/>
    </xf>
    <xf numFmtId="0" fontId="24" fillId="0" borderId="45" xfId="57" applyFont="1" applyFill="1" applyBorder="1" applyAlignment="1">
      <alignment horizontal="center" vertical="center" wrapText="1"/>
      <protection/>
    </xf>
    <xf numFmtId="0" fontId="23" fillId="0" borderId="0" xfId="57" applyFont="1" applyAlignment="1">
      <alignment horizontal="center" vertical="center" wrapText="1"/>
      <protection/>
    </xf>
    <xf numFmtId="0" fontId="40" fillId="0" borderId="46" xfId="65" applyFont="1" applyFill="1" applyBorder="1" applyAlignment="1">
      <alignment horizontal="center" wrapText="1"/>
      <protection/>
    </xf>
    <xf numFmtId="0" fontId="40" fillId="0" borderId="47" xfId="65" applyFont="1" applyFill="1" applyBorder="1" applyAlignment="1">
      <alignment horizontal="center" wrapText="1"/>
      <protection/>
    </xf>
    <xf numFmtId="0" fontId="43" fillId="0" borderId="11" xfId="57" applyFont="1" applyFill="1" applyBorder="1" applyAlignment="1">
      <alignment horizontal="center" vertical="center" wrapText="1"/>
      <protection/>
    </xf>
    <xf numFmtId="0" fontId="41" fillId="0" borderId="0" xfId="57" applyFont="1" applyFill="1" applyBorder="1" applyAlignment="1">
      <alignment horizontal="right"/>
      <protection/>
    </xf>
    <xf numFmtId="0" fontId="25" fillId="0" borderId="0" xfId="67" applyFont="1" applyFill="1" applyAlignment="1">
      <alignment horizontal="center"/>
      <protection/>
    </xf>
    <xf numFmtId="0" fontId="26" fillId="0" borderId="48" xfId="67" applyFont="1" applyFill="1" applyBorder="1" applyAlignment="1">
      <alignment horizontal="center"/>
      <protection/>
    </xf>
    <xf numFmtId="0" fontId="26" fillId="0" borderId="49" xfId="67" applyFont="1" applyFill="1" applyBorder="1" applyAlignment="1">
      <alignment horizontal="center"/>
      <protection/>
    </xf>
    <xf numFmtId="2" fontId="27" fillId="0" borderId="50" xfId="67" applyNumberFormat="1" applyFont="1" applyFill="1" applyBorder="1" applyAlignment="1">
      <alignment horizontal="center" vertical="center" wrapText="1"/>
      <protection/>
    </xf>
    <xf numFmtId="2" fontId="27" fillId="0" borderId="11" xfId="67" applyNumberFormat="1" applyFont="1" applyFill="1" applyBorder="1" applyAlignment="1">
      <alignment horizontal="center" vertical="center" wrapText="1"/>
      <protection/>
    </xf>
    <xf numFmtId="0" fontId="27" fillId="0" borderId="50" xfId="67" applyFont="1" applyFill="1" applyBorder="1" applyAlignment="1">
      <alignment horizontal="center" vertical="center" wrapText="1"/>
      <protection/>
    </xf>
    <xf numFmtId="0" fontId="27" fillId="0" borderId="11" xfId="67" applyFont="1" applyFill="1" applyBorder="1" applyAlignment="1">
      <alignment horizontal="center" vertical="center" wrapText="1"/>
      <protection/>
    </xf>
    <xf numFmtId="14" fontId="27" fillId="0" borderId="50" xfId="48" applyNumberFormat="1" applyFont="1" applyBorder="1" applyAlignment="1">
      <alignment horizontal="center" vertical="center" wrapText="1"/>
      <protection/>
    </xf>
    <xf numFmtId="14" fontId="27" fillId="0" borderId="51" xfId="48" applyNumberFormat="1" applyFont="1" applyBorder="1" applyAlignment="1">
      <alignment horizontal="center" vertical="center" wrapText="1"/>
      <protection/>
    </xf>
    <xf numFmtId="0" fontId="30" fillId="0" borderId="0" xfId="67" applyFont="1" applyFill="1" applyAlignment="1">
      <alignment horizontal="center" wrapText="1"/>
      <protection/>
    </xf>
    <xf numFmtId="0" fontId="25" fillId="0" borderId="0" xfId="67" applyFont="1" applyFill="1" applyAlignment="1">
      <alignment horizontal="center" wrapText="1"/>
      <protection/>
    </xf>
    <xf numFmtId="0" fontId="26" fillId="0" borderId="52" xfId="67" applyFont="1" applyFill="1" applyBorder="1" applyAlignment="1">
      <alignment horizontal="center"/>
      <protection/>
    </xf>
    <xf numFmtId="0" fontId="26" fillId="0" borderId="28" xfId="67" applyFont="1" applyFill="1" applyBorder="1" applyAlignment="1">
      <alignment horizontal="center"/>
      <protection/>
    </xf>
    <xf numFmtId="0" fontId="23" fillId="0" borderId="50" xfId="67" applyFont="1" applyFill="1" applyBorder="1" applyAlignment="1">
      <alignment horizontal="center" vertical="center" wrapText="1"/>
      <protection/>
    </xf>
    <xf numFmtId="0" fontId="23" fillId="0" borderId="11" xfId="67" applyFont="1" applyFill="1" applyBorder="1" applyAlignment="1">
      <alignment horizontal="center" vertical="center" wrapText="1"/>
      <protection/>
    </xf>
    <xf numFmtId="0" fontId="23" fillId="0" borderId="51" xfId="67" applyFont="1" applyFill="1" applyBorder="1" applyAlignment="1">
      <alignment horizontal="center" vertical="center" wrapText="1"/>
      <protection/>
    </xf>
    <xf numFmtId="173" fontId="5" fillId="0" borderId="33" xfId="59" applyNumberFormat="1" applyFont="1" applyFill="1" applyBorder="1" applyAlignment="1">
      <alignment horizontal="center" vertical="center"/>
      <protection/>
    </xf>
    <xf numFmtId="173" fontId="5" fillId="0" borderId="53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7" fillId="0" borderId="0" xfId="60" applyFont="1" applyAlignment="1">
      <alignment horizontal="center"/>
      <protection/>
    </xf>
    <xf numFmtId="0" fontId="37" fillId="0" borderId="10" xfId="59" applyFont="1" applyFill="1" applyBorder="1" applyAlignment="1">
      <alignment horizontal="center" vertical="top" wrapText="1"/>
      <protection/>
    </xf>
    <xf numFmtId="0" fontId="3" fillId="0" borderId="35" xfId="59" applyFont="1" applyFill="1" applyBorder="1" applyAlignment="1">
      <alignment horizontal="center" vertical="center" wrapText="1"/>
      <protection/>
    </xf>
    <xf numFmtId="0" fontId="3" fillId="0" borderId="38" xfId="59" applyFont="1" applyFill="1" applyBorder="1" applyAlignment="1">
      <alignment horizontal="center" vertical="center" wrapText="1"/>
      <protection/>
    </xf>
    <xf numFmtId="0" fontId="5" fillId="0" borderId="41" xfId="59" applyFont="1" applyFill="1" applyBorder="1" applyAlignment="1">
      <alignment horizontal="center" vertical="center"/>
      <protection/>
    </xf>
    <xf numFmtId="0" fontId="5" fillId="0" borderId="39" xfId="59" applyFont="1" applyFill="1" applyBorder="1" applyAlignment="1">
      <alignment horizontal="center" vertical="center"/>
      <protection/>
    </xf>
    <xf numFmtId="0" fontId="5" fillId="0" borderId="33" xfId="59" applyFont="1" applyFill="1" applyBorder="1" applyAlignment="1">
      <alignment horizontal="center" vertical="center"/>
      <protection/>
    </xf>
    <xf numFmtId="0" fontId="5" fillId="0" borderId="53" xfId="59" applyFont="1" applyFill="1" applyBorder="1" applyAlignment="1">
      <alignment horizontal="center" vertical="center"/>
      <protection/>
    </xf>
    <xf numFmtId="0" fontId="5" fillId="0" borderId="13" xfId="59" applyFont="1" applyFill="1" applyBorder="1" applyAlignment="1">
      <alignment horizontal="center" vertical="center"/>
      <protection/>
    </xf>
    <xf numFmtId="0" fontId="5" fillId="0" borderId="54" xfId="59" applyFont="1" applyFill="1" applyBorder="1" applyAlignment="1">
      <alignment horizontal="center" vertical="center"/>
      <protection/>
    </xf>
    <xf numFmtId="0" fontId="38" fillId="0" borderId="55" xfId="59" applyFont="1" applyFill="1" applyBorder="1" applyAlignment="1">
      <alignment horizontal="center" vertical="center" wrapText="1"/>
      <protection/>
    </xf>
    <xf numFmtId="0" fontId="38" fillId="0" borderId="10" xfId="59" applyFont="1" applyFill="1" applyBorder="1" applyAlignment="1">
      <alignment horizontal="center" vertical="center" wrapText="1"/>
      <protection/>
    </xf>
    <xf numFmtId="1" fontId="14" fillId="0" borderId="0" xfId="61" applyNumberFormat="1" applyFont="1" applyFill="1" applyBorder="1" applyAlignment="1" applyProtection="1">
      <alignment horizontal="center" vertical="center" wrapText="1"/>
      <protection/>
    </xf>
    <xf numFmtId="1" fontId="1" fillId="0" borderId="0" xfId="61" applyNumberFormat="1" applyFont="1" applyFill="1" applyBorder="1" applyAlignment="1" applyProtection="1">
      <alignment horizontal="center" vertical="center"/>
      <protection locked="0"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6" fillId="0" borderId="0" xfId="61" applyNumberFormat="1" applyFont="1" applyFill="1" applyBorder="1" applyAlignment="1" applyProtection="1">
      <alignment horizontal="center" vertical="center" wrapText="1"/>
      <protection/>
    </xf>
    <xf numFmtId="1" fontId="15" fillId="0" borderId="0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4" fillId="0" borderId="11" xfId="61" applyNumberFormat="1" applyFont="1" applyFill="1" applyBorder="1" applyAlignment="1" applyProtection="1">
      <alignment horizontal="center" vertical="center" wrapText="1"/>
      <protection/>
    </xf>
    <xf numFmtId="1" fontId="14" fillId="0" borderId="56" xfId="61" applyNumberFormat="1" applyFont="1" applyFill="1" applyBorder="1" applyAlignment="1" applyProtection="1">
      <alignment horizontal="center" vertical="center" wrapText="1"/>
      <protection/>
    </xf>
    <xf numFmtId="1" fontId="14" fillId="0" borderId="12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11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Alignment="1" applyProtection="1">
      <alignment horizontal="center" vertical="center" wrapText="1"/>
      <protection/>
    </xf>
    <xf numFmtId="1" fontId="12" fillId="0" borderId="57" xfId="61" applyNumberFormat="1" applyFont="1" applyFill="1" applyBorder="1" applyAlignment="1" applyProtection="1">
      <alignment horizontal="center" vertical="center" wrapText="1"/>
      <protection/>
    </xf>
    <xf numFmtId="1" fontId="12" fillId="0" borderId="55" xfId="61" applyNumberFormat="1" applyFont="1" applyFill="1" applyBorder="1" applyAlignment="1" applyProtection="1">
      <alignment horizontal="center" vertical="center" wrapText="1"/>
      <protection/>
    </xf>
    <xf numFmtId="1" fontId="12" fillId="0" borderId="58" xfId="61" applyNumberFormat="1" applyFont="1" applyFill="1" applyBorder="1" applyAlignment="1" applyProtection="1">
      <alignment horizontal="center" vertical="center" wrapText="1"/>
      <protection/>
    </xf>
    <xf numFmtId="1" fontId="12" fillId="0" borderId="13" xfId="61" applyNumberFormat="1" applyFont="1" applyFill="1" applyBorder="1" applyAlignment="1" applyProtection="1">
      <alignment horizontal="center" vertical="center" wrapText="1"/>
      <protection/>
    </xf>
    <xf numFmtId="1" fontId="12" fillId="0" borderId="10" xfId="61" applyNumberFormat="1" applyFont="1" applyFill="1" applyBorder="1" applyAlignment="1" applyProtection="1">
      <alignment horizontal="center" vertical="center" wrapText="1"/>
      <protection/>
    </xf>
    <xf numFmtId="1" fontId="12" fillId="0" borderId="54" xfId="61" applyNumberFormat="1" applyFont="1" applyFill="1" applyBorder="1" applyAlignment="1" applyProtection="1">
      <alignment horizontal="center" vertical="center" wrapText="1"/>
      <protection/>
    </xf>
    <xf numFmtId="1" fontId="12" fillId="0" borderId="59" xfId="61" applyNumberFormat="1" applyFont="1" applyFill="1" applyBorder="1" applyAlignment="1" applyProtection="1">
      <alignment horizontal="center" vertical="center" wrapText="1"/>
      <protection/>
    </xf>
    <xf numFmtId="1" fontId="12" fillId="0" borderId="60" xfId="61" applyNumberFormat="1" applyFont="1" applyFill="1" applyBorder="1" applyAlignment="1" applyProtection="1">
      <alignment horizontal="center" vertical="center" wrapText="1"/>
      <protection/>
    </xf>
    <xf numFmtId="1" fontId="12" fillId="0" borderId="61" xfId="61" applyNumberFormat="1" applyFont="1" applyFill="1" applyBorder="1" applyAlignment="1" applyProtection="1">
      <alignment horizontal="center" vertical="center" wrapText="1"/>
      <protection/>
    </xf>
    <xf numFmtId="1" fontId="12" fillId="0" borderId="62" xfId="61" applyNumberFormat="1" applyFont="1" applyFill="1" applyBorder="1" applyAlignment="1" applyProtection="1">
      <alignment horizontal="center" vertical="center" wrapText="1"/>
      <protection/>
    </xf>
    <xf numFmtId="1" fontId="12" fillId="0" borderId="63" xfId="61" applyNumberFormat="1" applyFont="1" applyFill="1" applyBorder="1" applyAlignment="1" applyProtection="1">
      <alignment horizontal="center" vertical="center" wrapText="1"/>
      <protection/>
    </xf>
    <xf numFmtId="1" fontId="12" fillId="0" borderId="50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33" xfId="61" applyNumberFormat="1" applyFont="1" applyFill="1" applyBorder="1" applyAlignment="1" applyProtection="1">
      <alignment horizontal="center" vertical="center" wrapText="1"/>
      <protection/>
    </xf>
    <xf numFmtId="1" fontId="15" fillId="0" borderId="53" xfId="61" applyNumberFormat="1" applyFont="1" applyFill="1" applyBorder="1" applyAlignment="1" applyProtection="1">
      <alignment horizontal="center" vertical="center" wrapText="1"/>
      <protection/>
    </xf>
    <xf numFmtId="1" fontId="36" fillId="0" borderId="0" xfId="61" applyNumberFormat="1" applyFont="1" applyFill="1" applyAlignment="1" applyProtection="1">
      <alignment horizontal="center"/>
      <protection locked="0"/>
    </xf>
    <xf numFmtId="1" fontId="36" fillId="0" borderId="10" xfId="61" applyNumberFormat="1" applyFont="1" applyFill="1" applyBorder="1" applyAlignment="1" applyProtection="1">
      <alignment horizontal="center"/>
      <protection locked="0"/>
    </xf>
    <xf numFmtId="1" fontId="1" fillId="0" borderId="56" xfId="61" applyNumberFormat="1" applyFont="1" applyFill="1" applyBorder="1" applyAlignment="1" applyProtection="1">
      <alignment horizontal="center"/>
      <protection/>
    </xf>
    <xf numFmtId="1" fontId="1" fillId="0" borderId="64" xfId="61" applyNumberFormat="1" applyFont="1" applyFill="1" applyBorder="1" applyAlignment="1" applyProtection="1">
      <alignment horizontal="center"/>
      <protection/>
    </xf>
    <xf numFmtId="1" fontId="1" fillId="0" borderId="12" xfId="61" applyNumberFormat="1" applyFont="1" applyFill="1" applyBorder="1" applyAlignment="1" applyProtection="1">
      <alignment horizontal="center"/>
      <protection/>
    </xf>
    <xf numFmtId="1" fontId="12" fillId="0" borderId="56" xfId="61" applyNumberFormat="1" applyFont="1" applyFill="1" applyBorder="1" applyAlignment="1" applyProtection="1">
      <alignment horizontal="center" vertical="center" wrapText="1"/>
      <protection/>
    </xf>
    <xf numFmtId="1" fontId="12" fillId="0" borderId="65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Alignment="1" applyProtection="1">
      <alignment horizontal="center" vertical="center" wrapText="1"/>
      <protection/>
    </xf>
    <xf numFmtId="1" fontId="12" fillId="0" borderId="66" xfId="61" applyNumberFormat="1" applyFont="1" applyFill="1" applyBorder="1" applyAlignment="1" applyProtection="1">
      <alignment horizontal="center" vertical="center" wrapText="1"/>
      <protection/>
    </xf>
    <xf numFmtId="1" fontId="12" fillId="0" borderId="67" xfId="61" applyNumberFormat="1" applyFont="1" applyFill="1" applyBorder="1" applyAlignment="1" applyProtection="1">
      <alignment horizontal="center" vertical="center" wrapText="1"/>
      <protection/>
    </xf>
    <xf numFmtId="1" fontId="12" fillId="0" borderId="68" xfId="61" applyNumberFormat="1" applyFont="1" applyFill="1" applyBorder="1" applyAlignment="1" applyProtection="1">
      <alignment horizontal="center" vertical="center" wrapText="1"/>
      <protection/>
    </xf>
    <xf numFmtId="1" fontId="12" fillId="0" borderId="69" xfId="61" applyNumberFormat="1" applyFont="1" applyFill="1" applyBorder="1" applyAlignment="1" applyProtection="1">
      <alignment horizontal="center" vertical="center" wrapText="1"/>
      <protection/>
    </xf>
    <xf numFmtId="1" fontId="12" fillId="0" borderId="70" xfId="61" applyNumberFormat="1" applyFont="1" applyFill="1" applyBorder="1" applyAlignment="1" applyProtection="1">
      <alignment horizontal="center" vertical="center" wrapText="1"/>
      <protection/>
    </xf>
    <xf numFmtId="1" fontId="12" fillId="0" borderId="71" xfId="61" applyNumberFormat="1" applyFont="1" applyFill="1" applyBorder="1" applyAlignment="1" applyProtection="1">
      <alignment horizontal="center" vertical="center" wrapText="1"/>
      <protection/>
    </xf>
    <xf numFmtId="1" fontId="12" fillId="0" borderId="53" xfId="61" applyNumberFormat="1" applyFont="1" applyFill="1" applyBorder="1" applyAlignment="1" applyProtection="1">
      <alignment horizontal="center" vertical="center" wrapText="1"/>
      <protection/>
    </xf>
    <xf numFmtId="1" fontId="12" fillId="0" borderId="72" xfId="61" applyNumberFormat="1" applyFont="1" applyFill="1" applyBorder="1" applyAlignment="1" applyProtection="1">
      <alignment horizontal="center" vertical="center" wrapText="1"/>
      <protection/>
    </xf>
    <xf numFmtId="1" fontId="12" fillId="0" borderId="73" xfId="61" applyNumberFormat="1" applyFont="1" applyFill="1" applyBorder="1" applyAlignment="1" applyProtection="1">
      <alignment horizontal="center" vertical="center" wrapText="1"/>
      <protection/>
    </xf>
    <xf numFmtId="1" fontId="12" fillId="0" borderId="39" xfId="61" applyNumberFormat="1" applyFont="1" applyFill="1" applyBorder="1" applyAlignment="1" applyProtection="1">
      <alignment horizontal="center" vertical="center" wrapText="1"/>
      <protection/>
    </xf>
    <xf numFmtId="1" fontId="12" fillId="0" borderId="74" xfId="61" applyNumberFormat="1" applyFont="1" applyFill="1" applyBorder="1" applyAlignment="1" applyProtection="1">
      <alignment horizontal="center" vertical="center" wrapText="1"/>
      <protection/>
    </xf>
    <xf numFmtId="1" fontId="12" fillId="0" borderId="75" xfId="61" applyNumberFormat="1" applyFont="1" applyFill="1" applyBorder="1" applyAlignment="1" applyProtection="1">
      <alignment horizontal="center" vertical="center" wrapText="1"/>
      <protection/>
    </xf>
    <xf numFmtId="1" fontId="12" fillId="0" borderId="5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4" fillId="0" borderId="76" xfId="61" applyNumberFormat="1" applyFont="1" applyFill="1" applyBorder="1" applyAlignment="1" applyProtection="1">
      <alignment horizontal="center" vertical="center" wrapText="1"/>
      <protection/>
    </xf>
    <xf numFmtId="1" fontId="14" fillId="0" borderId="77" xfId="61" applyNumberFormat="1" applyFont="1" applyFill="1" applyBorder="1" applyAlignment="1" applyProtection="1">
      <alignment horizontal="center" vertical="center" wrapText="1"/>
      <protection/>
    </xf>
    <xf numFmtId="1" fontId="16" fillId="0" borderId="41" xfId="61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ПОСЛУГИ січень-лютий Хм.обл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tabSelected="1" view="pageBreakPreview" zoomScale="73" zoomScaleSheetLayoutView="73" zoomScalePageLayoutView="0" workbookViewId="0" topLeftCell="A1">
      <selection activeCell="A5" sqref="A5"/>
    </sheetView>
  </sheetViews>
  <sheetFormatPr defaultColWidth="10.28125" defaultRowHeight="15"/>
  <cols>
    <col min="1" max="1" width="68.7109375" style="88" customWidth="1"/>
    <col min="2" max="2" width="25.57421875" style="94" customWidth="1"/>
    <col min="3" max="3" width="26.28125" style="94" customWidth="1"/>
    <col min="4" max="237" width="7.8515625" style="88" customWidth="1"/>
    <col min="238" max="238" width="39.28125" style="88" customWidth="1"/>
    <col min="239" max="16384" width="10.28125" style="88" customWidth="1"/>
  </cols>
  <sheetData>
    <row r="1" spans="1:3" ht="49.5" customHeight="1">
      <c r="A1" s="275" t="s">
        <v>155</v>
      </c>
      <c r="B1" s="275"/>
      <c r="C1" s="275"/>
    </row>
    <row r="2" spans="1:3" ht="38.25" customHeight="1" thickBot="1">
      <c r="A2" s="276" t="s">
        <v>150</v>
      </c>
      <c r="B2" s="277"/>
      <c r="C2" s="277"/>
    </row>
    <row r="3" spans="1:3" s="91" customFormat="1" ht="39" customHeight="1" thickTop="1">
      <c r="A3" s="90"/>
      <c r="B3" s="273" t="s">
        <v>80</v>
      </c>
      <c r="C3" s="274"/>
    </row>
    <row r="4" spans="1:3" s="91" customFormat="1" ht="40.5" customHeight="1" thickBot="1">
      <c r="A4" s="92"/>
      <c r="B4" s="134" t="s">
        <v>156</v>
      </c>
      <c r="C4" s="135" t="s">
        <v>157</v>
      </c>
    </row>
    <row r="5" spans="1:3" s="91" customFormat="1" ht="63" customHeight="1" thickTop="1">
      <c r="A5" s="128" t="s">
        <v>92</v>
      </c>
      <c r="B5" s="117">
        <v>570.8</v>
      </c>
      <c r="C5" s="118">
        <v>572.3</v>
      </c>
    </row>
    <row r="6" spans="1:3" s="91" customFormat="1" ht="48.75" customHeight="1">
      <c r="A6" s="129" t="s">
        <v>91</v>
      </c>
      <c r="B6" s="119">
        <v>60.6</v>
      </c>
      <c r="C6" s="120">
        <v>61.2</v>
      </c>
    </row>
    <row r="7" spans="1:3" s="91" customFormat="1" ht="57" customHeight="1">
      <c r="A7" s="130" t="s">
        <v>93</v>
      </c>
      <c r="B7" s="121">
        <v>521.6</v>
      </c>
      <c r="C7" s="122">
        <v>525.6</v>
      </c>
    </row>
    <row r="8" spans="1:3" s="91" customFormat="1" ht="54.75" customHeight="1">
      <c r="A8" s="131" t="s">
        <v>90</v>
      </c>
      <c r="B8" s="123">
        <v>55.3</v>
      </c>
      <c r="C8" s="124">
        <v>56.2</v>
      </c>
    </row>
    <row r="9" spans="1:3" s="91" customFormat="1" ht="70.5" customHeight="1">
      <c r="A9" s="132" t="s">
        <v>149</v>
      </c>
      <c r="B9" s="125">
        <v>49.2</v>
      </c>
      <c r="C9" s="126">
        <v>46.7</v>
      </c>
    </row>
    <row r="10" spans="1:3" s="91" customFormat="1" ht="60.75" customHeight="1">
      <c r="A10" s="133" t="s">
        <v>94</v>
      </c>
      <c r="B10" s="119">
        <v>8.6</v>
      </c>
      <c r="C10" s="127">
        <v>8.2</v>
      </c>
    </row>
    <row r="11" spans="1:3" s="95" customFormat="1" ht="15">
      <c r="A11" s="93"/>
      <c r="B11" s="93"/>
      <c r="C11" s="94"/>
    </row>
    <row r="12" spans="1:3" s="97" customFormat="1" ht="12" customHeight="1">
      <c r="A12" s="96"/>
      <c r="B12" s="96"/>
      <c r="C12" s="94"/>
    </row>
    <row r="13" ht="15">
      <c r="A13" s="98"/>
    </row>
    <row r="14" ht="15">
      <c r="A14" s="98"/>
    </row>
    <row r="15" ht="15">
      <c r="A15" s="98"/>
    </row>
    <row r="16" ht="15">
      <c r="A16" s="98"/>
    </row>
    <row r="17" ht="15">
      <c r="A17" s="98"/>
    </row>
    <row r="18" ht="15">
      <c r="A18" s="98"/>
    </row>
    <row r="19" ht="15">
      <c r="A19" s="98"/>
    </row>
    <row r="20" ht="15">
      <c r="A20" s="98"/>
    </row>
    <row r="21" ht="15">
      <c r="A21" s="98"/>
    </row>
    <row r="22" ht="15">
      <c r="A22" s="98"/>
    </row>
  </sheetData>
  <sheetProtection/>
  <mergeCells count="3">
    <mergeCell ref="B3:C3"/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8"/>
  <sheetViews>
    <sheetView view="pageBreakPreview" zoomScale="78" zoomScaleNormal="75" zoomScaleSheetLayoutView="78" zoomScalePageLayoutView="0" workbookViewId="0" topLeftCell="A1">
      <pane xSplit="1" ySplit="8" topLeftCell="B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15" sqref="C15"/>
    </sheetView>
  </sheetViews>
  <sheetFormatPr defaultColWidth="8.28125" defaultRowHeight="15"/>
  <cols>
    <col min="1" max="1" width="20.8515625" style="100" customWidth="1"/>
    <col min="2" max="2" width="16.421875" style="100" customWidth="1"/>
    <col min="3" max="3" width="14.421875" style="100" customWidth="1"/>
    <col min="4" max="4" width="14.00390625" style="100" customWidth="1"/>
    <col min="5" max="5" width="13.28125" style="100" customWidth="1"/>
    <col min="6" max="6" width="12.7109375" style="100" customWidth="1"/>
    <col min="7" max="7" width="12.00390625" style="100" customWidth="1"/>
    <col min="8" max="8" width="12.57421875" style="100" customWidth="1"/>
    <col min="9" max="9" width="13.7109375" style="100" customWidth="1"/>
    <col min="10" max="10" width="9.140625" style="101" customWidth="1"/>
    <col min="11" max="252" width="9.140625" style="100" customWidth="1"/>
    <col min="253" max="253" width="18.57421875" style="100" customWidth="1"/>
    <col min="254" max="254" width="11.57421875" style="100" customWidth="1"/>
    <col min="255" max="255" width="11.00390625" style="100" customWidth="1"/>
    <col min="256" max="16384" width="8.28125" style="100" customWidth="1"/>
  </cols>
  <sheetData>
    <row r="1" spans="1:9" s="99" customFormat="1" ht="18" customHeight="1">
      <c r="A1" s="257" t="s">
        <v>81</v>
      </c>
      <c r="B1" s="257"/>
      <c r="C1" s="257"/>
      <c r="D1" s="257"/>
      <c r="E1" s="257"/>
      <c r="F1" s="257"/>
      <c r="G1" s="257"/>
      <c r="H1" s="257"/>
      <c r="I1" s="257"/>
    </row>
    <row r="2" spans="1:9" s="99" customFormat="1" ht="15.75" customHeight="1">
      <c r="A2" s="257" t="s">
        <v>158</v>
      </c>
      <c r="B2" s="257"/>
      <c r="C2" s="257"/>
      <c r="D2" s="257"/>
      <c r="E2" s="257"/>
      <c r="F2" s="257"/>
      <c r="G2" s="257"/>
      <c r="H2" s="257"/>
      <c r="I2" s="257"/>
    </row>
    <row r="3" spans="1:9" s="99" customFormat="1" ht="14.25" customHeight="1">
      <c r="A3" s="258" t="s">
        <v>82</v>
      </c>
      <c r="B3" s="258"/>
      <c r="C3" s="258"/>
      <c r="D3" s="258"/>
      <c r="E3" s="258"/>
      <c r="F3" s="258"/>
      <c r="G3" s="258"/>
      <c r="H3" s="258"/>
      <c r="I3" s="258"/>
    </row>
    <row r="4" spans="1:9" s="99" customFormat="1" ht="9" customHeight="1" hidden="1">
      <c r="A4" s="258"/>
      <c r="B4" s="258"/>
      <c r="C4" s="258"/>
      <c r="D4" s="258"/>
      <c r="E4" s="258"/>
      <c r="F4" s="258"/>
      <c r="G4" s="258"/>
      <c r="H4" s="258"/>
      <c r="I4" s="258"/>
    </row>
    <row r="5" spans="1:9" ht="18" customHeight="1">
      <c r="A5" s="89" t="s">
        <v>79</v>
      </c>
      <c r="F5" s="279"/>
      <c r="G5" s="279"/>
      <c r="H5" s="279"/>
      <c r="I5" s="279"/>
    </row>
    <row r="6" spans="1:9" s="102" customFormat="1" ht="16.5" customHeight="1">
      <c r="A6" s="256"/>
      <c r="B6" s="252" t="s">
        <v>83</v>
      </c>
      <c r="C6" s="252"/>
      <c r="D6" s="252" t="s">
        <v>84</v>
      </c>
      <c r="E6" s="252"/>
      <c r="F6" s="252" t="s">
        <v>85</v>
      </c>
      <c r="G6" s="252"/>
      <c r="H6" s="252" t="s">
        <v>86</v>
      </c>
      <c r="I6" s="252"/>
    </row>
    <row r="7" spans="1:9" s="103" customFormat="1" ht="27.75" customHeight="1">
      <c r="A7" s="256"/>
      <c r="B7" s="116" t="s">
        <v>1</v>
      </c>
      <c r="C7" s="116" t="s">
        <v>5</v>
      </c>
      <c r="D7" s="116" t="s">
        <v>1</v>
      </c>
      <c r="E7" s="116" t="s">
        <v>5</v>
      </c>
      <c r="F7" s="116" t="s">
        <v>1</v>
      </c>
      <c r="G7" s="116" t="s">
        <v>5</v>
      </c>
      <c r="H7" s="116" t="s">
        <v>1</v>
      </c>
      <c r="I7" s="116" t="s">
        <v>5</v>
      </c>
    </row>
    <row r="8" spans="1:9" s="102" customFormat="1" ht="12.75" customHeight="1">
      <c r="A8" s="104"/>
      <c r="B8" s="278" t="s">
        <v>87</v>
      </c>
      <c r="C8" s="278"/>
      <c r="D8" s="278" t="s">
        <v>88</v>
      </c>
      <c r="E8" s="278"/>
      <c r="F8" s="278" t="s">
        <v>87</v>
      </c>
      <c r="G8" s="278"/>
      <c r="H8" s="278" t="s">
        <v>88</v>
      </c>
      <c r="I8" s="278"/>
    </row>
    <row r="9" spans="1:9" s="109" customFormat="1" ht="18" customHeight="1">
      <c r="A9" s="105" t="s">
        <v>22</v>
      </c>
      <c r="B9" s="106">
        <v>16223.499999999998</v>
      </c>
      <c r="C9" s="107">
        <v>16408.5</v>
      </c>
      <c r="D9" s="108">
        <v>56.3</v>
      </c>
      <c r="E9" s="108">
        <v>57.2</v>
      </c>
      <c r="F9" s="107">
        <v>1676.8999999999999</v>
      </c>
      <c r="G9" s="107">
        <v>1549.3</v>
      </c>
      <c r="H9" s="108">
        <v>9.4</v>
      </c>
      <c r="I9" s="108">
        <v>8.6</v>
      </c>
    </row>
    <row r="10" spans="1:9" ht="15.75" customHeight="1">
      <c r="A10" s="110" t="s">
        <v>23</v>
      </c>
      <c r="B10" s="111">
        <v>646.3</v>
      </c>
      <c r="C10" s="111">
        <v>654.3</v>
      </c>
      <c r="D10" s="111">
        <v>55.8</v>
      </c>
      <c r="E10" s="111">
        <v>56.9</v>
      </c>
      <c r="F10" s="112">
        <v>76.7</v>
      </c>
      <c r="G10" s="112">
        <v>72</v>
      </c>
      <c r="H10" s="111">
        <v>10.6</v>
      </c>
      <c r="I10" s="111">
        <v>9.9</v>
      </c>
    </row>
    <row r="11" spans="1:9" ht="15.75" customHeight="1">
      <c r="A11" s="110" t="s">
        <v>24</v>
      </c>
      <c r="B11" s="111">
        <v>366.9</v>
      </c>
      <c r="C11" s="111">
        <v>371.8</v>
      </c>
      <c r="D11" s="111">
        <v>48.9</v>
      </c>
      <c r="E11" s="111">
        <v>49.6</v>
      </c>
      <c r="F11" s="112">
        <v>52.2</v>
      </c>
      <c r="G11" s="112">
        <v>47.6</v>
      </c>
      <c r="H11" s="111">
        <v>12.5</v>
      </c>
      <c r="I11" s="111">
        <v>11.3</v>
      </c>
    </row>
    <row r="12" spans="1:9" ht="15.75" customHeight="1">
      <c r="A12" s="110" t="s">
        <v>25</v>
      </c>
      <c r="B12" s="111">
        <v>1394.1</v>
      </c>
      <c r="C12" s="111">
        <v>1409.4</v>
      </c>
      <c r="D12" s="111">
        <v>58.2</v>
      </c>
      <c r="E12" s="111">
        <v>58.9</v>
      </c>
      <c r="F12" s="112">
        <v>127.5</v>
      </c>
      <c r="G12" s="112">
        <v>117.4</v>
      </c>
      <c r="H12" s="111">
        <v>8.4</v>
      </c>
      <c r="I12" s="111">
        <v>7.7</v>
      </c>
    </row>
    <row r="13" spans="1:9" ht="15.75" customHeight="1">
      <c r="A13" s="110" t="s">
        <v>26</v>
      </c>
      <c r="B13" s="111">
        <v>735.3</v>
      </c>
      <c r="C13" s="111">
        <v>740.9</v>
      </c>
      <c r="D13" s="111">
        <v>49.5</v>
      </c>
      <c r="E13" s="111">
        <v>50</v>
      </c>
      <c r="F13" s="112">
        <v>124.5</v>
      </c>
      <c r="G13" s="112">
        <v>120.6</v>
      </c>
      <c r="H13" s="111">
        <v>14.5</v>
      </c>
      <c r="I13" s="111">
        <v>14</v>
      </c>
    </row>
    <row r="14" spans="1:9" ht="15.75" customHeight="1">
      <c r="A14" s="110" t="s">
        <v>27</v>
      </c>
      <c r="B14" s="111">
        <v>515.9</v>
      </c>
      <c r="C14" s="111">
        <v>519</v>
      </c>
      <c r="D14" s="111">
        <v>57</v>
      </c>
      <c r="E14" s="111">
        <v>57.8</v>
      </c>
      <c r="F14" s="112">
        <v>62</v>
      </c>
      <c r="G14" s="112">
        <v>59.1</v>
      </c>
      <c r="H14" s="111">
        <v>10.7</v>
      </c>
      <c r="I14" s="111">
        <v>10.2</v>
      </c>
    </row>
    <row r="15" spans="1:9" ht="15.75" customHeight="1">
      <c r="A15" s="110" t="s">
        <v>28</v>
      </c>
      <c r="B15" s="111">
        <v>498.1</v>
      </c>
      <c r="C15" s="111">
        <v>503.7</v>
      </c>
      <c r="D15" s="111">
        <v>54</v>
      </c>
      <c r="E15" s="111">
        <v>54.7</v>
      </c>
      <c r="F15" s="112">
        <v>57.7</v>
      </c>
      <c r="G15" s="112">
        <v>54.5</v>
      </c>
      <c r="H15" s="111">
        <v>10.4</v>
      </c>
      <c r="I15" s="111">
        <v>9.8</v>
      </c>
    </row>
    <row r="16" spans="1:9" ht="15.75" customHeight="1">
      <c r="A16" s="110" t="s">
        <v>29</v>
      </c>
      <c r="B16" s="111">
        <v>723.6</v>
      </c>
      <c r="C16" s="111">
        <v>733.5</v>
      </c>
      <c r="D16" s="111">
        <v>55.5</v>
      </c>
      <c r="E16" s="111">
        <v>56.8</v>
      </c>
      <c r="F16" s="112">
        <v>83</v>
      </c>
      <c r="G16" s="112">
        <v>79.2</v>
      </c>
      <c r="H16" s="111">
        <v>10.3</v>
      </c>
      <c r="I16" s="111">
        <v>9.7</v>
      </c>
    </row>
    <row r="17" spans="1:9" ht="15.75" customHeight="1">
      <c r="A17" s="110" t="s">
        <v>30</v>
      </c>
      <c r="B17" s="111">
        <v>559.1</v>
      </c>
      <c r="C17" s="111">
        <v>565.4</v>
      </c>
      <c r="D17" s="111">
        <v>55</v>
      </c>
      <c r="E17" s="111">
        <v>55.6</v>
      </c>
      <c r="F17" s="112">
        <v>51.1</v>
      </c>
      <c r="G17" s="112">
        <v>47.7</v>
      </c>
      <c r="H17" s="111">
        <v>8.4</v>
      </c>
      <c r="I17" s="111">
        <v>7.8</v>
      </c>
    </row>
    <row r="18" spans="1:9" ht="15.75" customHeight="1">
      <c r="A18" s="110" t="s">
        <v>89</v>
      </c>
      <c r="B18" s="111">
        <v>740.5</v>
      </c>
      <c r="C18" s="111">
        <v>755.5</v>
      </c>
      <c r="D18" s="111">
        <v>58</v>
      </c>
      <c r="E18" s="111">
        <v>58.5</v>
      </c>
      <c r="F18" s="112">
        <v>50</v>
      </c>
      <c r="G18" s="112">
        <v>49.3</v>
      </c>
      <c r="H18" s="111">
        <v>6.3</v>
      </c>
      <c r="I18" s="111">
        <v>6.1</v>
      </c>
    </row>
    <row r="19" spans="1:9" ht="15.75" customHeight="1">
      <c r="A19" s="110" t="s">
        <v>31</v>
      </c>
      <c r="B19" s="111">
        <v>379</v>
      </c>
      <c r="C19" s="111">
        <v>382.4</v>
      </c>
      <c r="D19" s="111">
        <v>53.6</v>
      </c>
      <c r="E19" s="111">
        <v>54.7</v>
      </c>
      <c r="F19" s="112">
        <v>53</v>
      </c>
      <c r="G19" s="112">
        <v>49.8</v>
      </c>
      <c r="H19" s="111">
        <v>12.3</v>
      </c>
      <c r="I19" s="111">
        <v>11.5</v>
      </c>
    </row>
    <row r="20" spans="1:9" ht="15.75" customHeight="1">
      <c r="A20" s="110" t="s">
        <v>32</v>
      </c>
      <c r="B20" s="111">
        <v>295.2</v>
      </c>
      <c r="C20" s="111">
        <v>300</v>
      </c>
      <c r="D20" s="111">
        <v>55.2</v>
      </c>
      <c r="E20" s="111">
        <v>57.2</v>
      </c>
      <c r="F20" s="112">
        <v>57.9</v>
      </c>
      <c r="G20" s="112">
        <v>53.3</v>
      </c>
      <c r="H20" s="111">
        <v>16.4</v>
      </c>
      <c r="I20" s="111">
        <v>15.1</v>
      </c>
    </row>
    <row r="21" spans="1:9" ht="15.75" customHeight="1">
      <c r="A21" s="110" t="s">
        <v>34</v>
      </c>
      <c r="B21" s="111">
        <v>1052.7</v>
      </c>
      <c r="C21" s="111">
        <v>1062.2</v>
      </c>
      <c r="D21" s="111">
        <v>56.3</v>
      </c>
      <c r="E21" s="111">
        <v>56.9</v>
      </c>
      <c r="F21" s="112">
        <v>85.4</v>
      </c>
      <c r="G21" s="112">
        <v>77.2</v>
      </c>
      <c r="H21" s="111">
        <v>7.5</v>
      </c>
      <c r="I21" s="111">
        <v>6.8</v>
      </c>
    </row>
    <row r="22" spans="1:9" ht="15.75" customHeight="1">
      <c r="A22" s="110" t="s">
        <v>35</v>
      </c>
      <c r="B22" s="111">
        <v>492.6</v>
      </c>
      <c r="C22" s="111">
        <v>497.7</v>
      </c>
      <c r="D22" s="111">
        <v>57.1</v>
      </c>
      <c r="E22" s="111">
        <v>58.3</v>
      </c>
      <c r="F22" s="112">
        <v>55.3</v>
      </c>
      <c r="G22" s="112">
        <v>52.5</v>
      </c>
      <c r="H22" s="111">
        <v>10.1</v>
      </c>
      <c r="I22" s="111">
        <v>9.5</v>
      </c>
    </row>
    <row r="23" spans="1:9" ht="15.75" customHeight="1">
      <c r="A23" s="110" t="s">
        <v>36</v>
      </c>
      <c r="B23" s="111">
        <v>990.3</v>
      </c>
      <c r="C23" s="111">
        <v>1004.5</v>
      </c>
      <c r="D23" s="111">
        <v>56.3</v>
      </c>
      <c r="E23" s="111">
        <v>57.3</v>
      </c>
      <c r="F23" s="112">
        <v>76.1</v>
      </c>
      <c r="G23" s="112">
        <v>64.8</v>
      </c>
      <c r="H23" s="111">
        <v>7.1</v>
      </c>
      <c r="I23" s="111">
        <v>6.1</v>
      </c>
    </row>
    <row r="24" spans="1:9" ht="15.75" customHeight="1">
      <c r="A24" s="110" t="s">
        <v>37</v>
      </c>
      <c r="B24" s="111">
        <v>575.2</v>
      </c>
      <c r="C24" s="111">
        <v>580.9</v>
      </c>
      <c r="D24" s="111">
        <v>54</v>
      </c>
      <c r="E24" s="111">
        <v>55.1</v>
      </c>
      <c r="F24" s="112">
        <v>77.3</v>
      </c>
      <c r="G24" s="112">
        <v>72.5</v>
      </c>
      <c r="H24" s="111">
        <v>11.8</v>
      </c>
      <c r="I24" s="111">
        <v>11.1</v>
      </c>
    </row>
    <row r="25" spans="1:9" ht="15.75" customHeight="1">
      <c r="A25" s="110" t="s">
        <v>38</v>
      </c>
      <c r="B25" s="111">
        <v>462.5</v>
      </c>
      <c r="C25" s="111">
        <v>475.6</v>
      </c>
      <c r="D25" s="111">
        <v>55.3</v>
      </c>
      <c r="E25" s="111">
        <v>57</v>
      </c>
      <c r="F25" s="112">
        <v>60.6</v>
      </c>
      <c r="G25" s="112">
        <v>50.5</v>
      </c>
      <c r="H25" s="111">
        <v>11.6</v>
      </c>
      <c r="I25" s="111">
        <v>9.6</v>
      </c>
    </row>
    <row r="26" spans="1:9" ht="15.75" customHeight="1">
      <c r="A26" s="110" t="s">
        <v>39</v>
      </c>
      <c r="B26" s="111">
        <v>486</v>
      </c>
      <c r="C26" s="111">
        <v>489</v>
      </c>
      <c r="D26" s="111">
        <v>57.9</v>
      </c>
      <c r="E26" s="111">
        <v>58.8</v>
      </c>
      <c r="F26" s="112">
        <v>47.9</v>
      </c>
      <c r="G26" s="112">
        <v>45.5</v>
      </c>
      <c r="H26" s="111">
        <v>9</v>
      </c>
      <c r="I26" s="111">
        <v>8.5</v>
      </c>
    </row>
    <row r="27" spans="1:9" ht="15.75" customHeight="1">
      <c r="A27" s="110" t="s">
        <v>40</v>
      </c>
      <c r="B27" s="111">
        <v>402</v>
      </c>
      <c r="C27" s="111">
        <v>411.8</v>
      </c>
      <c r="D27" s="111">
        <v>51.4</v>
      </c>
      <c r="E27" s="111">
        <v>52.8</v>
      </c>
      <c r="F27" s="112">
        <v>52.2</v>
      </c>
      <c r="G27" s="112">
        <v>46.8</v>
      </c>
      <c r="H27" s="111">
        <v>11.5</v>
      </c>
      <c r="I27" s="111">
        <v>10.2</v>
      </c>
    </row>
    <row r="28" spans="1:9" ht="15.75" customHeight="1">
      <c r="A28" s="110" t="s">
        <v>41</v>
      </c>
      <c r="B28" s="111">
        <v>1251.6</v>
      </c>
      <c r="C28" s="111">
        <v>1265.3</v>
      </c>
      <c r="D28" s="111">
        <v>60.8</v>
      </c>
      <c r="E28" s="111">
        <v>61.8</v>
      </c>
      <c r="F28" s="112">
        <v>78.8</v>
      </c>
      <c r="G28" s="112">
        <v>67.3</v>
      </c>
      <c r="H28" s="111">
        <v>5.9</v>
      </c>
      <c r="I28" s="111">
        <v>5.1</v>
      </c>
    </row>
    <row r="29" spans="1:9" ht="15.75" customHeight="1">
      <c r="A29" s="110" t="s">
        <v>42</v>
      </c>
      <c r="B29" s="111">
        <v>445.3</v>
      </c>
      <c r="C29" s="111">
        <v>449.5</v>
      </c>
      <c r="D29" s="111">
        <v>56.6</v>
      </c>
      <c r="E29" s="111">
        <v>57.7</v>
      </c>
      <c r="F29" s="112">
        <v>55.2</v>
      </c>
      <c r="G29" s="112">
        <v>51.3</v>
      </c>
      <c r="H29" s="111">
        <v>11</v>
      </c>
      <c r="I29" s="111">
        <v>10.2</v>
      </c>
    </row>
    <row r="30" spans="1:9" ht="15.75" customHeight="1">
      <c r="A30" s="110" t="s">
        <v>43</v>
      </c>
      <c r="B30" s="111">
        <v>521.6</v>
      </c>
      <c r="C30" s="111">
        <v>525.6</v>
      </c>
      <c r="D30" s="111">
        <v>55.3</v>
      </c>
      <c r="E30" s="111">
        <v>56.2</v>
      </c>
      <c r="F30" s="112">
        <v>49.2</v>
      </c>
      <c r="G30" s="112">
        <v>46.7</v>
      </c>
      <c r="H30" s="111">
        <v>8.6</v>
      </c>
      <c r="I30" s="111">
        <v>8.2</v>
      </c>
    </row>
    <row r="31" spans="1:9" ht="15.75" customHeight="1">
      <c r="A31" s="110" t="s">
        <v>44</v>
      </c>
      <c r="B31" s="111">
        <v>518.9</v>
      </c>
      <c r="C31" s="111">
        <v>524</v>
      </c>
      <c r="D31" s="111">
        <v>56.7</v>
      </c>
      <c r="E31" s="111">
        <v>57.8</v>
      </c>
      <c r="F31" s="112">
        <v>57.9</v>
      </c>
      <c r="G31" s="112">
        <v>53.2</v>
      </c>
      <c r="H31" s="111">
        <v>10</v>
      </c>
      <c r="I31" s="111">
        <v>9.2</v>
      </c>
    </row>
    <row r="32" spans="1:9" ht="15.75" customHeight="1">
      <c r="A32" s="110" t="s">
        <v>45</v>
      </c>
      <c r="B32" s="111">
        <v>381.8</v>
      </c>
      <c r="C32" s="111">
        <v>384.9</v>
      </c>
      <c r="D32" s="111">
        <v>57</v>
      </c>
      <c r="E32" s="111">
        <v>57.5</v>
      </c>
      <c r="F32" s="112">
        <v>34.6</v>
      </c>
      <c r="G32" s="112">
        <v>31.9</v>
      </c>
      <c r="H32" s="111">
        <v>8.3</v>
      </c>
      <c r="I32" s="111">
        <v>7.7</v>
      </c>
    </row>
    <row r="33" spans="1:9" ht="15.75" customHeight="1">
      <c r="A33" s="110" t="s">
        <v>46</v>
      </c>
      <c r="B33" s="111">
        <v>427.8</v>
      </c>
      <c r="C33" s="111">
        <v>431.1</v>
      </c>
      <c r="D33" s="111">
        <v>56.3</v>
      </c>
      <c r="E33" s="111">
        <v>57.4</v>
      </c>
      <c r="F33" s="112">
        <v>53.8</v>
      </c>
      <c r="G33" s="112">
        <v>50.8</v>
      </c>
      <c r="H33" s="111">
        <v>11.2</v>
      </c>
      <c r="I33" s="111">
        <v>10.5</v>
      </c>
    </row>
    <row r="34" spans="1:9" ht="15.75" customHeight="1">
      <c r="A34" s="110" t="s">
        <v>47</v>
      </c>
      <c r="B34" s="111">
        <v>1361.2</v>
      </c>
      <c r="C34" s="111">
        <v>1370.5</v>
      </c>
      <c r="D34" s="111">
        <v>62</v>
      </c>
      <c r="E34" s="111">
        <v>62.7</v>
      </c>
      <c r="F34" s="112">
        <v>97</v>
      </c>
      <c r="G34" s="112">
        <v>87.8</v>
      </c>
      <c r="H34" s="111">
        <v>6.7</v>
      </c>
      <c r="I34" s="111">
        <v>6</v>
      </c>
    </row>
    <row r="35" spans="1:9" ht="15.75">
      <c r="A35" s="113"/>
      <c r="B35" s="114"/>
      <c r="C35" s="115"/>
      <c r="D35" s="113"/>
      <c r="E35" s="113"/>
      <c r="F35" s="113"/>
      <c r="G35" s="113"/>
      <c r="H35" s="113">
        <v>6</v>
      </c>
      <c r="I35" s="113"/>
    </row>
    <row r="36" spans="1:9" ht="15">
      <c r="A36" s="113"/>
      <c r="C36" s="113"/>
      <c r="D36" s="113"/>
      <c r="E36" s="113"/>
      <c r="F36" s="113"/>
      <c r="G36" s="113"/>
      <c r="H36" s="113"/>
      <c r="I36" s="113"/>
    </row>
    <row r="37" spans="1:9" ht="12.75">
      <c r="A37" s="114"/>
      <c r="C37" s="114"/>
      <c r="D37" s="114"/>
      <c r="E37" s="114"/>
      <c r="F37" s="114"/>
      <c r="G37" s="114"/>
      <c r="H37" s="114"/>
      <c r="I37" s="114"/>
    </row>
    <row r="38" spans="1:9" ht="12.75">
      <c r="A38" s="114"/>
      <c r="C38" s="114"/>
      <c r="D38" s="114"/>
      <c r="E38" s="114"/>
      <c r="F38" s="114"/>
      <c r="G38" s="114"/>
      <c r="H38" s="114"/>
      <c r="I38" s="114"/>
    </row>
  </sheetData>
  <sheetProtection/>
  <mergeCells count="14">
    <mergeCell ref="F5:I5"/>
    <mergeCell ref="A6:A7"/>
    <mergeCell ref="A1:I1"/>
    <mergeCell ref="A2:I2"/>
    <mergeCell ref="A3:I3"/>
    <mergeCell ref="A4:I4"/>
    <mergeCell ref="B6:C6"/>
    <mergeCell ref="D6:E6"/>
    <mergeCell ref="F6:G6"/>
    <mergeCell ref="H6:I6"/>
    <mergeCell ref="B8:C8"/>
    <mergeCell ref="D8:E8"/>
    <mergeCell ref="F8:G8"/>
    <mergeCell ref="H8:I8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3"/>
  <sheetViews>
    <sheetView view="pageBreakPreview" zoomScale="75" zoomScaleNormal="85" zoomScaleSheetLayoutView="75" zoomScalePageLayoutView="0" workbookViewId="0" topLeftCell="B1">
      <pane xSplit="1" ySplit="7" topLeftCell="C1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L17" sqref="L17"/>
    </sheetView>
  </sheetViews>
  <sheetFormatPr defaultColWidth="9.140625" defaultRowHeight="15"/>
  <cols>
    <col min="1" max="1" width="1.28515625" style="161" hidden="1" customWidth="1"/>
    <col min="2" max="2" width="33.421875" style="161" customWidth="1"/>
    <col min="3" max="3" width="15.00390625" style="161" customWidth="1"/>
    <col min="4" max="4" width="13.8515625" style="161" customWidth="1"/>
    <col min="5" max="5" width="14.140625" style="161" customWidth="1"/>
    <col min="6" max="6" width="16.7109375" style="161" customWidth="1"/>
    <col min="7" max="7" width="9.140625" style="161" customWidth="1"/>
    <col min="8" max="10" width="0" style="161" hidden="1" customWidth="1"/>
    <col min="11" max="16384" width="9.140625" style="161" customWidth="1"/>
  </cols>
  <sheetData>
    <row r="1" s="136" customFormat="1" ht="10.5" customHeight="1">
      <c r="F1" s="137"/>
    </row>
    <row r="2" spans="1:6" s="138" customFormat="1" ht="51" customHeight="1">
      <c r="A2" s="253" t="s">
        <v>95</v>
      </c>
      <c r="B2" s="253"/>
      <c r="C2" s="253"/>
      <c r="D2" s="253"/>
      <c r="E2" s="253"/>
      <c r="F2" s="253"/>
    </row>
    <row r="3" spans="1:6" s="138" customFormat="1" ht="20.25" customHeight="1">
      <c r="A3" s="139"/>
      <c r="B3" s="139"/>
      <c r="C3" s="139"/>
      <c r="D3" s="139"/>
      <c r="E3" s="139"/>
      <c r="F3" s="139"/>
    </row>
    <row r="4" spans="1:6" s="138" customFormat="1" ht="16.5" customHeight="1">
      <c r="A4" s="139"/>
      <c r="B4" s="139"/>
      <c r="C4" s="139"/>
      <c r="D4" s="139"/>
      <c r="E4" s="139"/>
      <c r="F4" s="140" t="s">
        <v>96</v>
      </c>
    </row>
    <row r="5" spans="1:6" s="138" customFormat="1" ht="24.75" customHeight="1">
      <c r="A5" s="139"/>
      <c r="B5" s="254"/>
      <c r="C5" s="255" t="s">
        <v>151</v>
      </c>
      <c r="D5" s="255" t="s">
        <v>191</v>
      </c>
      <c r="E5" s="250" t="s">
        <v>97</v>
      </c>
      <c r="F5" s="250"/>
    </row>
    <row r="6" spans="1:6" s="138" customFormat="1" ht="54.75" customHeight="1">
      <c r="A6" s="141"/>
      <c r="B6" s="254"/>
      <c r="C6" s="250"/>
      <c r="D6" s="250"/>
      <c r="E6" s="142" t="s">
        <v>3</v>
      </c>
      <c r="F6" s="143" t="s">
        <v>98</v>
      </c>
    </row>
    <row r="7" spans="2:6" s="144" customFormat="1" ht="19.5" customHeight="1">
      <c r="B7" s="145" t="s">
        <v>21</v>
      </c>
      <c r="C7" s="146">
        <v>1</v>
      </c>
      <c r="D7" s="147">
        <v>2</v>
      </c>
      <c r="E7" s="146">
        <v>3</v>
      </c>
      <c r="F7" s="147">
        <v>4</v>
      </c>
    </row>
    <row r="8" spans="2:10" s="148" customFormat="1" ht="27.75" customHeight="1">
      <c r="B8" s="149" t="s">
        <v>100</v>
      </c>
      <c r="C8" s="150">
        <f>SUM(C9:C31)</f>
        <v>241</v>
      </c>
      <c r="D8" s="150">
        <f>SUM(D9:D33)</f>
        <v>265</v>
      </c>
      <c r="E8" s="151">
        <f>ROUND(D8/C8*100,1)</f>
        <v>110</v>
      </c>
      <c r="F8" s="150">
        <f aca="true" t="shared" si="0" ref="F8:F31">D8-C8</f>
        <v>24</v>
      </c>
      <c r="I8" s="152"/>
      <c r="J8" s="152"/>
    </row>
    <row r="9" spans="2:10" s="153" customFormat="1" ht="23.25" customHeight="1">
      <c r="B9" s="154" t="s">
        <v>101</v>
      </c>
      <c r="C9" s="155">
        <v>25</v>
      </c>
      <c r="D9" s="155">
        <v>13</v>
      </c>
      <c r="E9" s="156">
        <f aca="true" t="shared" si="1" ref="E9:E31">ROUND(D9/C9*100,1)</f>
        <v>52</v>
      </c>
      <c r="F9" s="155">
        <f t="shared" si="0"/>
        <v>-12</v>
      </c>
      <c r="H9" s="157">
        <f>ROUND(D9/$D$8*100,1)</f>
        <v>4.9</v>
      </c>
      <c r="I9" s="158">
        <f>ROUND(C9/1000,1)</f>
        <v>0</v>
      </c>
      <c r="J9" s="158">
        <f>ROUND(D9/1000,1)</f>
        <v>0</v>
      </c>
    </row>
    <row r="10" spans="2:10" s="153" customFormat="1" ht="23.25" customHeight="1">
      <c r="B10" s="154" t="s">
        <v>102</v>
      </c>
      <c r="C10" s="155">
        <v>0</v>
      </c>
      <c r="D10" s="155">
        <v>0</v>
      </c>
      <c r="E10" s="189" t="e">
        <f t="shared" si="1"/>
        <v>#DIV/0!</v>
      </c>
      <c r="F10" s="155">
        <f t="shared" si="0"/>
        <v>0</v>
      </c>
      <c r="H10" s="157">
        <f aca="true" t="shared" si="2" ref="H10:H16">ROUND(D10/$D$8*100,1)</f>
        <v>0</v>
      </c>
      <c r="I10" s="158">
        <f aca="true" t="shared" si="3" ref="I10:J31">ROUND(C10/1000,1)</f>
        <v>0</v>
      </c>
      <c r="J10" s="158">
        <f t="shared" si="3"/>
        <v>0</v>
      </c>
    </row>
    <row r="11" spans="2:10" s="153" customFormat="1" ht="23.25" customHeight="1">
      <c r="B11" s="154" t="s">
        <v>103</v>
      </c>
      <c r="C11" s="155">
        <v>5</v>
      </c>
      <c r="D11" s="155">
        <v>21</v>
      </c>
      <c r="E11" s="156">
        <f t="shared" si="1"/>
        <v>420</v>
      </c>
      <c r="F11" s="155">
        <f t="shared" si="0"/>
        <v>16</v>
      </c>
      <c r="H11" s="159">
        <f t="shared" si="2"/>
        <v>7.9</v>
      </c>
      <c r="I11" s="158">
        <f t="shared" si="3"/>
        <v>0</v>
      </c>
      <c r="J11" s="158">
        <f t="shared" si="3"/>
        <v>0</v>
      </c>
    </row>
    <row r="12" spans="2:10" s="153" customFormat="1" ht="23.25" customHeight="1">
      <c r="B12" s="154" t="s">
        <v>104</v>
      </c>
      <c r="C12" s="155">
        <v>0</v>
      </c>
      <c r="D12" s="155">
        <v>4</v>
      </c>
      <c r="E12" s="189" t="e">
        <f t="shared" si="1"/>
        <v>#DIV/0!</v>
      </c>
      <c r="F12" s="155">
        <f t="shared" si="0"/>
        <v>4</v>
      </c>
      <c r="H12" s="157">
        <f t="shared" si="2"/>
        <v>1.5</v>
      </c>
      <c r="I12" s="158">
        <f t="shared" si="3"/>
        <v>0</v>
      </c>
      <c r="J12" s="158">
        <f t="shared" si="3"/>
        <v>0</v>
      </c>
    </row>
    <row r="13" spans="2:10" s="153" customFormat="1" ht="23.25" customHeight="1">
      <c r="B13" s="154" t="s">
        <v>105</v>
      </c>
      <c r="C13" s="155">
        <v>9</v>
      </c>
      <c r="D13" s="155">
        <v>0</v>
      </c>
      <c r="E13" s="156">
        <f t="shared" si="1"/>
        <v>0</v>
      </c>
      <c r="F13" s="155">
        <f t="shared" si="0"/>
        <v>-9</v>
      </c>
      <c r="H13" s="159">
        <f t="shared" si="2"/>
        <v>0</v>
      </c>
      <c r="I13" s="158">
        <f t="shared" si="3"/>
        <v>0</v>
      </c>
      <c r="J13" s="158">
        <f t="shared" si="3"/>
        <v>0</v>
      </c>
    </row>
    <row r="14" spans="2:10" s="153" customFormat="1" ht="23.25" customHeight="1">
      <c r="B14" s="154" t="s">
        <v>106</v>
      </c>
      <c r="C14" s="155">
        <v>0</v>
      </c>
      <c r="D14" s="155">
        <v>0</v>
      </c>
      <c r="E14" s="189" t="e">
        <f t="shared" si="1"/>
        <v>#DIV/0!</v>
      </c>
      <c r="F14" s="155">
        <f t="shared" si="0"/>
        <v>0</v>
      </c>
      <c r="H14" s="157">
        <f t="shared" si="2"/>
        <v>0</v>
      </c>
      <c r="I14" s="158">
        <f t="shared" si="3"/>
        <v>0</v>
      </c>
      <c r="J14" s="158">
        <f t="shared" si="3"/>
        <v>0</v>
      </c>
    </row>
    <row r="15" spans="2:10" s="153" customFormat="1" ht="23.25" customHeight="1">
      <c r="B15" s="154" t="s">
        <v>107</v>
      </c>
      <c r="C15" s="155">
        <v>3</v>
      </c>
      <c r="D15" s="155">
        <v>0</v>
      </c>
      <c r="E15" s="156">
        <f t="shared" si="1"/>
        <v>0</v>
      </c>
      <c r="F15" s="155">
        <f t="shared" si="0"/>
        <v>-3</v>
      </c>
      <c r="H15" s="157">
        <f t="shared" si="2"/>
        <v>0</v>
      </c>
      <c r="I15" s="158">
        <f t="shared" si="3"/>
        <v>0</v>
      </c>
      <c r="J15" s="158">
        <f t="shared" si="3"/>
        <v>0</v>
      </c>
    </row>
    <row r="16" spans="2:10" s="153" customFormat="1" ht="23.25" customHeight="1">
      <c r="B16" s="154" t="s">
        <v>108</v>
      </c>
      <c r="C16" s="155">
        <v>0</v>
      </c>
      <c r="D16" s="155">
        <v>0</v>
      </c>
      <c r="E16" s="189" t="e">
        <f t="shared" si="1"/>
        <v>#DIV/0!</v>
      </c>
      <c r="F16" s="155">
        <f t="shared" si="0"/>
        <v>0</v>
      </c>
      <c r="H16" s="157">
        <f t="shared" si="2"/>
        <v>0</v>
      </c>
      <c r="I16" s="158">
        <f t="shared" si="3"/>
        <v>0</v>
      </c>
      <c r="J16" s="158">
        <f t="shared" si="3"/>
        <v>0</v>
      </c>
    </row>
    <row r="17" spans="2:10" s="153" customFormat="1" ht="23.25" customHeight="1">
      <c r="B17" s="154" t="s">
        <v>109</v>
      </c>
      <c r="C17" s="155">
        <v>0</v>
      </c>
      <c r="D17" s="155">
        <v>0</v>
      </c>
      <c r="E17" s="189" t="e">
        <f t="shared" si="1"/>
        <v>#DIV/0!</v>
      </c>
      <c r="F17" s="155">
        <f t="shared" si="0"/>
        <v>0</v>
      </c>
      <c r="H17" s="157">
        <f>ROUND(D18/$D$8*100,1)</f>
        <v>0</v>
      </c>
      <c r="I17" s="158">
        <f t="shared" si="3"/>
        <v>0</v>
      </c>
      <c r="J17" s="158">
        <f>ROUND(D18/1000,1)</f>
        <v>0</v>
      </c>
    </row>
    <row r="18" spans="2:10" s="153" customFormat="1" ht="23.25" customHeight="1">
      <c r="B18" s="154" t="s">
        <v>110</v>
      </c>
      <c r="C18" s="155">
        <v>26</v>
      </c>
      <c r="D18" s="155">
        <v>0</v>
      </c>
      <c r="E18" s="156">
        <f t="shared" si="1"/>
        <v>0</v>
      </c>
      <c r="F18" s="155">
        <f t="shared" si="0"/>
        <v>-26</v>
      </c>
      <c r="H18" s="157">
        <f aca="true" t="shared" si="4" ref="H18:H29">ROUND(D20/$D$8*100,1)</f>
        <v>0</v>
      </c>
      <c r="I18" s="158">
        <f t="shared" si="3"/>
        <v>0</v>
      </c>
      <c r="J18" s="158">
        <f aca="true" t="shared" si="5" ref="J18:J29">ROUND(D20/1000,1)</f>
        <v>0</v>
      </c>
    </row>
    <row r="19" spans="2:10" s="153" customFormat="1" ht="23.25" customHeight="1">
      <c r="B19" s="154" t="s">
        <v>111</v>
      </c>
      <c r="C19" s="155">
        <v>0</v>
      </c>
      <c r="D19" s="155">
        <v>0</v>
      </c>
      <c r="E19" s="189" t="e">
        <f t="shared" si="1"/>
        <v>#DIV/0!</v>
      </c>
      <c r="F19" s="155">
        <f t="shared" si="0"/>
        <v>0</v>
      </c>
      <c r="H19" s="157">
        <f t="shared" si="4"/>
        <v>11.7</v>
      </c>
      <c r="I19" s="158">
        <f t="shared" si="3"/>
        <v>0</v>
      </c>
      <c r="J19" s="158">
        <f t="shared" si="5"/>
        <v>0</v>
      </c>
    </row>
    <row r="20" spans="2:10" s="153" customFormat="1" ht="23.25" customHeight="1">
      <c r="B20" s="154" t="s">
        <v>112</v>
      </c>
      <c r="C20" s="155">
        <v>3</v>
      </c>
      <c r="D20" s="155">
        <v>0</v>
      </c>
      <c r="E20" s="156">
        <f t="shared" si="1"/>
        <v>0</v>
      </c>
      <c r="F20" s="155">
        <f t="shared" si="0"/>
        <v>-3</v>
      </c>
      <c r="H20" s="159">
        <f t="shared" si="4"/>
        <v>11.7</v>
      </c>
      <c r="I20" s="158">
        <f t="shared" si="3"/>
        <v>0</v>
      </c>
      <c r="J20" s="158">
        <f t="shared" si="5"/>
        <v>0</v>
      </c>
    </row>
    <row r="21" spans="2:10" s="153" customFormat="1" ht="23.25" customHeight="1">
      <c r="B21" s="154" t="s">
        <v>113</v>
      </c>
      <c r="C21" s="155">
        <v>4</v>
      </c>
      <c r="D21" s="155">
        <v>31</v>
      </c>
      <c r="E21" s="156">
        <f t="shared" si="1"/>
        <v>775</v>
      </c>
      <c r="F21" s="155">
        <f t="shared" si="0"/>
        <v>27</v>
      </c>
      <c r="H21" s="159">
        <f t="shared" si="4"/>
        <v>0</v>
      </c>
      <c r="I21" s="158">
        <f t="shared" si="3"/>
        <v>0</v>
      </c>
      <c r="J21" s="158">
        <f t="shared" si="5"/>
        <v>0</v>
      </c>
    </row>
    <row r="22" spans="2:10" s="153" customFormat="1" ht="23.25" customHeight="1">
      <c r="B22" s="154" t="s">
        <v>114</v>
      </c>
      <c r="C22" s="155">
        <v>0</v>
      </c>
      <c r="D22" s="155">
        <v>31</v>
      </c>
      <c r="E22" s="189" t="e">
        <f t="shared" si="1"/>
        <v>#DIV/0!</v>
      </c>
      <c r="F22" s="155">
        <f t="shared" si="0"/>
        <v>31</v>
      </c>
      <c r="H22" s="159">
        <f t="shared" si="4"/>
        <v>0</v>
      </c>
      <c r="I22" s="158">
        <f t="shared" si="3"/>
        <v>0</v>
      </c>
      <c r="J22" s="158">
        <f t="shared" si="5"/>
        <v>0</v>
      </c>
    </row>
    <row r="23" spans="2:10" s="153" customFormat="1" ht="23.25" customHeight="1">
      <c r="B23" s="154" t="s">
        <v>115</v>
      </c>
      <c r="C23" s="155">
        <v>24</v>
      </c>
      <c r="D23" s="155">
        <v>0</v>
      </c>
      <c r="E23" s="156">
        <f t="shared" si="1"/>
        <v>0</v>
      </c>
      <c r="F23" s="155">
        <f t="shared" si="0"/>
        <v>-24</v>
      </c>
      <c r="H23" s="157">
        <f t="shared" si="4"/>
        <v>0</v>
      </c>
      <c r="I23" s="158">
        <f t="shared" si="3"/>
        <v>0</v>
      </c>
      <c r="J23" s="158">
        <f t="shared" si="5"/>
        <v>0</v>
      </c>
    </row>
    <row r="24" spans="2:10" s="153" customFormat="1" ht="23.25" customHeight="1">
      <c r="B24" s="154" t="s">
        <v>116</v>
      </c>
      <c r="C24" s="160">
        <v>0</v>
      </c>
      <c r="D24" s="155">
        <v>0</v>
      </c>
      <c r="E24" s="189" t="e">
        <f t="shared" si="1"/>
        <v>#DIV/0!</v>
      </c>
      <c r="F24" s="155">
        <f t="shared" si="0"/>
        <v>0</v>
      </c>
      <c r="H24" s="157">
        <f t="shared" si="4"/>
        <v>0</v>
      </c>
      <c r="I24" s="158">
        <f t="shared" si="3"/>
        <v>0</v>
      </c>
      <c r="J24" s="158">
        <f t="shared" si="5"/>
        <v>0</v>
      </c>
    </row>
    <row r="25" spans="2:10" s="153" customFormat="1" ht="23.25" customHeight="1">
      <c r="B25" s="154" t="s">
        <v>117</v>
      </c>
      <c r="C25" s="155">
        <v>0</v>
      </c>
      <c r="D25" s="155">
        <v>0</v>
      </c>
      <c r="E25" s="189" t="e">
        <f t="shared" si="1"/>
        <v>#DIV/0!</v>
      </c>
      <c r="F25" s="155">
        <f t="shared" si="0"/>
        <v>0</v>
      </c>
      <c r="H25" s="157">
        <f t="shared" si="4"/>
        <v>1.1</v>
      </c>
      <c r="I25" s="158">
        <f t="shared" si="3"/>
        <v>0</v>
      </c>
      <c r="J25" s="158">
        <f t="shared" si="5"/>
        <v>0</v>
      </c>
    </row>
    <row r="26" spans="2:10" s="153" customFormat="1" ht="23.25" customHeight="1">
      <c r="B26" s="154" t="s">
        <v>118</v>
      </c>
      <c r="C26" s="155">
        <v>0</v>
      </c>
      <c r="D26" s="160">
        <v>0</v>
      </c>
      <c r="E26" s="189" t="e">
        <f t="shared" si="1"/>
        <v>#DIV/0!</v>
      </c>
      <c r="F26" s="155">
        <f t="shared" si="0"/>
        <v>0</v>
      </c>
      <c r="H26" s="157">
        <f t="shared" si="4"/>
        <v>11.3</v>
      </c>
      <c r="I26" s="158">
        <f t="shared" si="3"/>
        <v>0</v>
      </c>
      <c r="J26" s="158">
        <f t="shared" si="5"/>
        <v>0</v>
      </c>
    </row>
    <row r="27" spans="2:10" s="153" customFormat="1" ht="23.25" customHeight="1">
      <c r="B27" s="154" t="s">
        <v>119</v>
      </c>
      <c r="C27" s="155">
        <v>47</v>
      </c>
      <c r="D27" s="155">
        <v>3</v>
      </c>
      <c r="E27" s="156">
        <f t="shared" si="1"/>
        <v>6.4</v>
      </c>
      <c r="F27" s="155">
        <f t="shared" si="0"/>
        <v>-44</v>
      </c>
      <c r="H27" s="157">
        <f t="shared" si="4"/>
        <v>0</v>
      </c>
      <c r="I27" s="158">
        <f t="shared" si="3"/>
        <v>0</v>
      </c>
      <c r="J27" s="158">
        <f t="shared" si="5"/>
        <v>0</v>
      </c>
    </row>
    <row r="28" spans="2:10" s="153" customFormat="1" ht="23.25" customHeight="1">
      <c r="B28" s="154" t="s">
        <v>120</v>
      </c>
      <c r="C28" s="155">
        <v>11</v>
      </c>
      <c r="D28" s="155">
        <v>30</v>
      </c>
      <c r="E28" s="156">
        <f t="shared" si="1"/>
        <v>272.7</v>
      </c>
      <c r="F28" s="155">
        <f t="shared" si="0"/>
        <v>19</v>
      </c>
      <c r="H28" s="157">
        <f t="shared" si="4"/>
        <v>0</v>
      </c>
      <c r="I28" s="158">
        <f t="shared" si="3"/>
        <v>0</v>
      </c>
      <c r="J28" s="158">
        <f t="shared" si="5"/>
        <v>0</v>
      </c>
    </row>
    <row r="29" spans="2:10" s="153" customFormat="1" ht="23.25" customHeight="1">
      <c r="B29" s="154" t="s">
        <v>121</v>
      </c>
      <c r="C29" s="155">
        <v>22</v>
      </c>
      <c r="D29" s="155">
        <v>0</v>
      </c>
      <c r="E29" s="156">
        <f t="shared" si="1"/>
        <v>0</v>
      </c>
      <c r="F29" s="155">
        <f t="shared" si="0"/>
        <v>-22</v>
      </c>
      <c r="H29" s="157">
        <f t="shared" si="4"/>
        <v>49.8</v>
      </c>
      <c r="I29" s="158">
        <f t="shared" si="3"/>
        <v>0</v>
      </c>
      <c r="J29" s="158">
        <f t="shared" si="5"/>
        <v>0.1</v>
      </c>
    </row>
    <row r="30" spans="2:10" s="153" customFormat="1" ht="23.25" customHeight="1">
      <c r="B30" s="154" t="s">
        <v>122</v>
      </c>
      <c r="C30" s="155">
        <v>0</v>
      </c>
      <c r="D30" s="155">
        <v>0</v>
      </c>
      <c r="E30" s="189" t="e">
        <f t="shared" si="1"/>
        <v>#DIV/0!</v>
      </c>
      <c r="F30" s="155">
        <f t="shared" si="0"/>
        <v>0</v>
      </c>
      <c r="H30" s="157" t="e">
        <f>ROUND(#REF!/$D$8*100,1)</f>
        <v>#REF!</v>
      </c>
      <c r="I30" s="158">
        <f t="shared" si="3"/>
        <v>0</v>
      </c>
      <c r="J30" s="158" t="e">
        <f>ROUND(#REF!/1000,1)</f>
        <v>#REF!</v>
      </c>
    </row>
    <row r="31" spans="2:10" s="153" customFormat="1" ht="23.25" customHeight="1">
      <c r="B31" s="154" t="s">
        <v>123</v>
      </c>
      <c r="C31" s="155">
        <v>62</v>
      </c>
      <c r="D31" s="187">
        <v>132</v>
      </c>
      <c r="E31" s="156">
        <f t="shared" si="1"/>
        <v>212.9</v>
      </c>
      <c r="F31" s="155">
        <f t="shared" si="0"/>
        <v>70</v>
      </c>
      <c r="H31" s="157" t="e">
        <f>ROUND(#REF!/$D$8*100,1)</f>
        <v>#REF!</v>
      </c>
      <c r="I31" s="158">
        <f t="shared" si="3"/>
        <v>0.1</v>
      </c>
      <c r="J31" s="158" t="e">
        <f>ROUND(#REF!/1000,1)</f>
        <v>#REF!</v>
      </c>
    </row>
    <row r="32" ht="18.75">
      <c r="D32" s="188"/>
    </row>
    <row r="33" ht="18.75">
      <c r="D33" s="188"/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A13" sqref="A13"/>
    </sheetView>
  </sheetViews>
  <sheetFormatPr defaultColWidth="8.8515625" defaultRowHeight="15"/>
  <cols>
    <col min="1" max="1" width="45.57421875" style="59" customWidth="1"/>
    <col min="2" max="3" width="11.57421875" style="59" customWidth="1"/>
    <col min="4" max="4" width="14.28125" style="59" customWidth="1"/>
    <col min="5" max="5" width="15.28125" style="59" customWidth="1"/>
    <col min="6" max="8" width="8.8515625" style="59" customWidth="1"/>
    <col min="9" max="9" width="43.00390625" style="59" customWidth="1"/>
    <col min="10" max="16384" width="8.8515625" style="59" customWidth="1"/>
  </cols>
  <sheetData>
    <row r="1" spans="1:5" s="54" customFormat="1" ht="41.25" customHeight="1">
      <c r="A1" s="251" t="s">
        <v>192</v>
      </c>
      <c r="B1" s="251"/>
      <c r="C1" s="251"/>
      <c r="D1" s="251"/>
      <c r="E1" s="251"/>
    </row>
    <row r="2" spans="1:5" s="54" customFormat="1" ht="21.75" customHeight="1">
      <c r="A2" s="280" t="s">
        <v>48</v>
      </c>
      <c r="B2" s="280"/>
      <c r="C2" s="280"/>
      <c r="D2" s="280"/>
      <c r="E2" s="280"/>
    </row>
    <row r="3" spans="1:5" s="56" customFormat="1" ht="12" customHeight="1" thickBot="1">
      <c r="A3" s="55"/>
      <c r="B3" s="55"/>
      <c r="C3" s="55"/>
      <c r="D3" s="55"/>
      <c r="E3" s="55"/>
    </row>
    <row r="4" spans="1:5" s="56" customFormat="1" ht="21" customHeight="1">
      <c r="A4" s="281"/>
      <c r="B4" s="283" t="s">
        <v>152</v>
      </c>
      <c r="C4" s="285" t="s">
        <v>193</v>
      </c>
      <c r="D4" s="287" t="s">
        <v>97</v>
      </c>
      <c r="E4" s="288"/>
    </row>
    <row r="5" spans="1:5" s="56" customFormat="1" ht="26.25" customHeight="1">
      <c r="A5" s="282"/>
      <c r="B5" s="284"/>
      <c r="C5" s="286"/>
      <c r="D5" s="163" t="s">
        <v>99</v>
      </c>
      <c r="E5" s="174" t="s">
        <v>3</v>
      </c>
    </row>
    <row r="6" spans="1:5" s="57" customFormat="1" ht="34.5" customHeight="1">
      <c r="A6" s="175" t="s">
        <v>49</v>
      </c>
      <c r="B6" s="176">
        <f>SUM(B7:B25)</f>
        <v>241</v>
      </c>
      <c r="C6" s="177">
        <f>SUM(C7:C25)</f>
        <v>265</v>
      </c>
      <c r="D6" s="178">
        <f>C6-B6</f>
        <v>24</v>
      </c>
      <c r="E6" s="179">
        <f>ROUND(C6/B6*100,1)</f>
        <v>110</v>
      </c>
    </row>
    <row r="7" spans="1:9" ht="39.75" customHeight="1">
      <c r="A7" s="180" t="s">
        <v>50</v>
      </c>
      <c r="B7" s="181">
        <v>0</v>
      </c>
      <c r="C7" s="181">
        <v>0</v>
      </c>
      <c r="D7" s="182">
        <f aca="true" t="shared" si="0" ref="D7:D25">C7-B7</f>
        <v>0</v>
      </c>
      <c r="E7" s="190" t="e">
        <f aca="true" t="shared" si="1" ref="E7:E25">ROUND(C7/B7*100,1)</f>
        <v>#DIV/0!</v>
      </c>
      <c r="F7" s="57"/>
      <c r="G7" s="58"/>
      <c r="I7" s="60"/>
    </row>
    <row r="8" spans="1:9" ht="44.25" customHeight="1">
      <c r="A8" s="180" t="s">
        <v>51</v>
      </c>
      <c r="B8" s="181">
        <v>0</v>
      </c>
      <c r="C8" s="181">
        <v>0</v>
      </c>
      <c r="D8" s="182">
        <f t="shared" si="0"/>
        <v>0</v>
      </c>
      <c r="E8" s="190" t="e">
        <f t="shared" si="1"/>
        <v>#DIV/0!</v>
      </c>
      <c r="F8" s="57"/>
      <c r="G8" s="58"/>
      <c r="I8" s="60"/>
    </row>
    <row r="9" spans="1:9" s="61" customFormat="1" ht="27" customHeight="1">
      <c r="A9" s="180" t="s">
        <v>52</v>
      </c>
      <c r="B9" s="181">
        <v>0</v>
      </c>
      <c r="C9" s="181">
        <v>0</v>
      </c>
      <c r="D9" s="182">
        <f t="shared" si="0"/>
        <v>0</v>
      </c>
      <c r="E9" s="190" t="e">
        <f t="shared" si="1"/>
        <v>#DIV/0!</v>
      </c>
      <c r="F9" s="57"/>
      <c r="G9" s="58"/>
      <c r="H9" s="59"/>
      <c r="I9" s="60"/>
    </row>
    <row r="10" spans="1:11" ht="43.5" customHeight="1">
      <c r="A10" s="180" t="s">
        <v>53</v>
      </c>
      <c r="B10" s="181">
        <v>0</v>
      </c>
      <c r="C10" s="181">
        <v>0</v>
      </c>
      <c r="D10" s="182">
        <f t="shared" si="0"/>
        <v>0</v>
      </c>
      <c r="E10" s="190" t="e">
        <f t="shared" si="1"/>
        <v>#DIV/0!</v>
      </c>
      <c r="F10" s="57"/>
      <c r="G10" s="58"/>
      <c r="I10" s="60"/>
      <c r="K10" s="62"/>
    </row>
    <row r="11" spans="1:9" ht="42" customHeight="1">
      <c r="A11" s="180" t="s">
        <v>54</v>
      </c>
      <c r="B11" s="181">
        <v>0</v>
      </c>
      <c r="C11" s="181">
        <v>0</v>
      </c>
      <c r="D11" s="182">
        <f t="shared" si="0"/>
        <v>0</v>
      </c>
      <c r="E11" s="190" t="e">
        <f t="shared" si="1"/>
        <v>#DIV/0!</v>
      </c>
      <c r="F11" s="57"/>
      <c r="G11" s="58"/>
      <c r="I11" s="60"/>
    </row>
    <row r="12" spans="1:9" ht="19.5" customHeight="1">
      <c r="A12" s="180" t="s">
        <v>55</v>
      </c>
      <c r="B12" s="181">
        <v>0</v>
      </c>
      <c r="C12" s="181">
        <v>0</v>
      </c>
      <c r="D12" s="182">
        <f t="shared" si="0"/>
        <v>0</v>
      </c>
      <c r="E12" s="190" t="e">
        <f t="shared" si="1"/>
        <v>#DIV/0!</v>
      </c>
      <c r="F12" s="57"/>
      <c r="G12" s="58"/>
      <c r="I12" s="164"/>
    </row>
    <row r="13" spans="1:9" ht="41.25" customHeight="1">
      <c r="A13" s="180" t="s">
        <v>56</v>
      </c>
      <c r="B13" s="181">
        <v>4</v>
      </c>
      <c r="C13" s="181">
        <v>4</v>
      </c>
      <c r="D13" s="182">
        <f t="shared" si="0"/>
        <v>0</v>
      </c>
      <c r="E13" s="190">
        <f t="shared" si="1"/>
        <v>100</v>
      </c>
      <c r="F13" s="57"/>
      <c r="G13" s="58"/>
      <c r="I13" s="60"/>
    </row>
    <row r="14" spans="1:9" ht="41.25" customHeight="1">
      <c r="A14" s="180" t="s">
        <v>57</v>
      </c>
      <c r="B14" s="181">
        <v>0</v>
      </c>
      <c r="C14" s="181">
        <v>0</v>
      </c>
      <c r="D14" s="182">
        <f t="shared" si="0"/>
        <v>0</v>
      </c>
      <c r="E14" s="190" t="e">
        <f t="shared" si="1"/>
        <v>#DIV/0!</v>
      </c>
      <c r="F14" s="57"/>
      <c r="G14" s="58"/>
      <c r="I14" s="60"/>
    </row>
    <row r="15" spans="1:9" ht="42" customHeight="1">
      <c r="A15" s="180" t="s">
        <v>58</v>
      </c>
      <c r="B15" s="181">
        <v>0</v>
      </c>
      <c r="C15" s="181">
        <v>0</v>
      </c>
      <c r="D15" s="182">
        <f t="shared" si="0"/>
        <v>0</v>
      </c>
      <c r="E15" s="190" t="e">
        <f t="shared" si="1"/>
        <v>#DIV/0!</v>
      </c>
      <c r="F15" s="57"/>
      <c r="G15" s="58"/>
      <c r="I15" s="60"/>
    </row>
    <row r="16" spans="1:9" ht="23.25" customHeight="1">
      <c r="A16" s="180" t="s">
        <v>59</v>
      </c>
      <c r="B16" s="181">
        <v>58</v>
      </c>
      <c r="C16" s="181">
        <v>0</v>
      </c>
      <c r="D16" s="182">
        <f t="shared" si="0"/>
        <v>-58</v>
      </c>
      <c r="E16" s="183">
        <f t="shared" si="1"/>
        <v>0</v>
      </c>
      <c r="F16" s="57"/>
      <c r="G16" s="58"/>
      <c r="I16" s="60"/>
    </row>
    <row r="17" spans="1:9" ht="22.5" customHeight="1">
      <c r="A17" s="180" t="s">
        <v>60</v>
      </c>
      <c r="B17" s="181">
        <v>1</v>
      </c>
      <c r="C17" s="181">
        <v>0</v>
      </c>
      <c r="D17" s="182">
        <f t="shared" si="0"/>
        <v>-1</v>
      </c>
      <c r="E17" s="183">
        <f t="shared" si="1"/>
        <v>0</v>
      </c>
      <c r="F17" s="57"/>
      <c r="G17" s="58"/>
      <c r="I17" s="60"/>
    </row>
    <row r="18" spans="1:9" ht="22.5" customHeight="1">
      <c r="A18" s="180" t="s">
        <v>61</v>
      </c>
      <c r="B18" s="181">
        <v>0</v>
      </c>
      <c r="C18" s="181">
        <v>0</v>
      </c>
      <c r="D18" s="182">
        <f t="shared" si="0"/>
        <v>0</v>
      </c>
      <c r="E18" s="190" t="e">
        <f t="shared" si="1"/>
        <v>#DIV/0!</v>
      </c>
      <c r="F18" s="57"/>
      <c r="G18" s="58"/>
      <c r="I18" s="60"/>
    </row>
    <row r="19" spans="1:9" ht="38.25" customHeight="1">
      <c r="A19" s="180" t="s">
        <v>62</v>
      </c>
      <c r="B19" s="181">
        <v>75</v>
      </c>
      <c r="C19" s="181">
        <v>0</v>
      </c>
      <c r="D19" s="182">
        <f t="shared" si="0"/>
        <v>-75</v>
      </c>
      <c r="E19" s="183">
        <f t="shared" si="1"/>
        <v>0</v>
      </c>
      <c r="F19" s="57"/>
      <c r="G19" s="58"/>
      <c r="I19" s="165"/>
    </row>
    <row r="20" spans="1:9" ht="35.25" customHeight="1">
      <c r="A20" s="180" t="s">
        <v>63</v>
      </c>
      <c r="B20" s="181">
        <v>0</v>
      </c>
      <c r="C20" s="181">
        <v>0</v>
      </c>
      <c r="D20" s="182">
        <f t="shared" si="0"/>
        <v>0</v>
      </c>
      <c r="E20" s="190" t="e">
        <f t="shared" si="1"/>
        <v>#DIV/0!</v>
      </c>
      <c r="F20" s="57"/>
      <c r="G20" s="58"/>
      <c r="I20" s="60"/>
    </row>
    <row r="21" spans="1:9" ht="41.25" customHeight="1">
      <c r="A21" s="180" t="s">
        <v>64</v>
      </c>
      <c r="B21" s="181">
        <v>66</v>
      </c>
      <c r="C21" s="181">
        <v>83</v>
      </c>
      <c r="D21" s="182">
        <f t="shared" si="0"/>
        <v>17</v>
      </c>
      <c r="E21" s="183">
        <f t="shared" si="1"/>
        <v>125.8</v>
      </c>
      <c r="F21" s="57"/>
      <c r="G21" s="58"/>
      <c r="I21" s="60"/>
    </row>
    <row r="22" spans="1:9" ht="19.5" customHeight="1">
      <c r="A22" s="180" t="s">
        <v>65</v>
      </c>
      <c r="B22" s="181">
        <v>2</v>
      </c>
      <c r="C22" s="181">
        <v>16</v>
      </c>
      <c r="D22" s="182">
        <f t="shared" si="0"/>
        <v>14</v>
      </c>
      <c r="E22" s="183">
        <f t="shared" si="1"/>
        <v>800</v>
      </c>
      <c r="F22" s="57"/>
      <c r="G22" s="58"/>
      <c r="I22" s="60"/>
    </row>
    <row r="23" spans="1:9" ht="39" customHeight="1">
      <c r="A23" s="180" t="s">
        <v>66</v>
      </c>
      <c r="B23" s="181">
        <v>35</v>
      </c>
      <c r="C23" s="181">
        <v>162</v>
      </c>
      <c r="D23" s="182">
        <f t="shared" si="0"/>
        <v>127</v>
      </c>
      <c r="E23" s="183">
        <f t="shared" si="1"/>
        <v>462.9</v>
      </c>
      <c r="F23" s="57"/>
      <c r="G23" s="58"/>
      <c r="I23" s="60"/>
    </row>
    <row r="24" spans="1:9" ht="38.25" customHeight="1">
      <c r="A24" s="180" t="s">
        <v>67</v>
      </c>
      <c r="B24" s="181">
        <v>0</v>
      </c>
      <c r="C24" s="181">
        <v>0</v>
      </c>
      <c r="D24" s="182">
        <f t="shared" si="0"/>
        <v>0</v>
      </c>
      <c r="E24" s="190" t="e">
        <f t="shared" si="1"/>
        <v>#DIV/0!</v>
      </c>
      <c r="F24" s="57"/>
      <c r="G24" s="58"/>
      <c r="I24" s="60"/>
    </row>
    <row r="25" spans="1:9" ht="22.5" customHeight="1" thickBot="1">
      <c r="A25" s="184" t="s">
        <v>68</v>
      </c>
      <c r="B25" s="185">
        <v>0</v>
      </c>
      <c r="C25" s="185">
        <v>0</v>
      </c>
      <c r="D25" s="186">
        <f t="shared" si="0"/>
        <v>0</v>
      </c>
      <c r="E25" s="259" t="e">
        <f t="shared" si="1"/>
        <v>#DIV/0!</v>
      </c>
      <c r="F25" s="57"/>
      <c r="G25" s="58"/>
      <c r="I25" s="60"/>
    </row>
    <row r="26" spans="1:9" ht="15.75">
      <c r="A26" s="63"/>
      <c r="B26" s="63"/>
      <c r="C26" s="63"/>
      <c r="D26" s="63"/>
      <c r="E26" s="63"/>
      <c r="I26" s="60"/>
    </row>
    <row r="27" spans="1:5" ht="12.75">
      <c r="A27" s="63"/>
      <c r="B27" s="63"/>
      <c r="C27" s="63"/>
      <c r="D27" s="63"/>
      <c r="E27" s="63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C12" sqref="C12"/>
    </sheetView>
  </sheetViews>
  <sheetFormatPr defaultColWidth="8.8515625" defaultRowHeight="15"/>
  <cols>
    <col min="1" max="1" width="52.8515625" style="59" customWidth="1"/>
    <col min="2" max="2" width="21.28125" style="59" customWidth="1"/>
    <col min="3" max="4" width="22.00390625" style="59" customWidth="1"/>
    <col min="5" max="5" width="21.57421875" style="59" customWidth="1"/>
    <col min="6" max="6" width="8.8515625" style="59" customWidth="1"/>
    <col min="7" max="7" width="10.8515625" style="59" bestFit="1" customWidth="1"/>
    <col min="8" max="16384" width="8.8515625" style="59" customWidth="1"/>
  </cols>
  <sheetData>
    <row r="1" spans="1:5" s="54" customFormat="1" ht="49.5" customHeight="1">
      <c r="A1" s="289" t="s">
        <v>194</v>
      </c>
      <c r="B1" s="289"/>
      <c r="C1" s="289"/>
      <c r="D1" s="289"/>
      <c r="E1" s="289"/>
    </row>
    <row r="2" spans="1:5" s="54" customFormat="1" ht="20.25" customHeight="1">
      <c r="A2" s="290" t="s">
        <v>69</v>
      </c>
      <c r="B2" s="290"/>
      <c r="C2" s="290"/>
      <c r="D2" s="290"/>
      <c r="E2" s="290"/>
    </row>
    <row r="3" spans="1:5" s="54" customFormat="1" ht="17.25" customHeight="1" thickBot="1">
      <c r="A3" s="162"/>
      <c r="B3" s="162"/>
      <c r="C3" s="162"/>
      <c r="D3" s="162"/>
      <c r="E3" s="162"/>
    </row>
    <row r="4" spans="1:5" s="56" customFormat="1" ht="25.5" customHeight="1">
      <c r="A4" s="291"/>
      <c r="B4" s="293" t="s">
        <v>152</v>
      </c>
      <c r="C4" s="293" t="s">
        <v>193</v>
      </c>
      <c r="D4" s="293" t="s">
        <v>97</v>
      </c>
      <c r="E4" s="295"/>
    </row>
    <row r="5" spans="1:5" s="56" customFormat="1" ht="37.5" customHeight="1">
      <c r="A5" s="292"/>
      <c r="B5" s="294"/>
      <c r="C5" s="294"/>
      <c r="D5" s="199" t="s">
        <v>99</v>
      </c>
      <c r="E5" s="200" t="s">
        <v>3</v>
      </c>
    </row>
    <row r="6" spans="1:7" s="65" customFormat="1" ht="34.5" customHeight="1">
      <c r="A6" s="166" t="s">
        <v>49</v>
      </c>
      <c r="B6" s="64">
        <f>SUM(B7:B15)</f>
        <v>241</v>
      </c>
      <c r="C6" s="64">
        <f>SUM(C7:C15)</f>
        <v>265</v>
      </c>
      <c r="D6" s="64">
        <f>C6-B6</f>
        <v>24</v>
      </c>
      <c r="E6" s="167">
        <f>ROUND(C6/B6*100,1)</f>
        <v>110</v>
      </c>
      <c r="G6" s="66"/>
    </row>
    <row r="7" spans="1:11" ht="51" customHeight="1">
      <c r="A7" s="168" t="s">
        <v>70</v>
      </c>
      <c r="B7" s="67">
        <v>24</v>
      </c>
      <c r="C7" s="67">
        <v>39</v>
      </c>
      <c r="D7" s="68">
        <f aca="true" t="shared" si="0" ref="D7:D15">C7-B7</f>
        <v>15</v>
      </c>
      <c r="E7" s="169">
        <f aca="true" t="shared" si="1" ref="E7:E15">ROUND(C7/B7*100,1)</f>
        <v>162.5</v>
      </c>
      <c r="G7" s="66"/>
      <c r="H7" s="69"/>
      <c r="K7" s="69"/>
    </row>
    <row r="8" spans="1:11" ht="35.25" customHeight="1">
      <c r="A8" s="168" t="s">
        <v>71</v>
      </c>
      <c r="B8" s="67">
        <v>86</v>
      </c>
      <c r="C8" s="67">
        <v>55</v>
      </c>
      <c r="D8" s="68">
        <f t="shared" si="0"/>
        <v>-31</v>
      </c>
      <c r="E8" s="169">
        <f t="shared" si="1"/>
        <v>64</v>
      </c>
      <c r="G8" s="66"/>
      <c r="H8" s="69"/>
      <c r="K8" s="69"/>
    </row>
    <row r="9" spans="1:11" s="61" customFormat="1" ht="25.5" customHeight="1">
      <c r="A9" s="168" t="s">
        <v>72</v>
      </c>
      <c r="B9" s="67">
        <v>65</v>
      </c>
      <c r="C9" s="67">
        <v>33</v>
      </c>
      <c r="D9" s="68">
        <f t="shared" si="0"/>
        <v>-32</v>
      </c>
      <c r="E9" s="169">
        <f t="shared" si="1"/>
        <v>50.8</v>
      </c>
      <c r="F9" s="59"/>
      <c r="G9" s="66"/>
      <c r="H9" s="69"/>
      <c r="I9" s="59"/>
      <c r="K9" s="69"/>
    </row>
    <row r="10" spans="1:11" ht="36.75" customHeight="1">
      <c r="A10" s="168" t="s">
        <v>73</v>
      </c>
      <c r="B10" s="67">
        <v>7</v>
      </c>
      <c r="C10" s="67">
        <v>19</v>
      </c>
      <c r="D10" s="68">
        <f t="shared" si="0"/>
        <v>12</v>
      </c>
      <c r="E10" s="169">
        <f t="shared" si="1"/>
        <v>271.4</v>
      </c>
      <c r="G10" s="66"/>
      <c r="H10" s="69"/>
      <c r="K10" s="69"/>
    </row>
    <row r="11" spans="1:11" ht="28.5" customHeight="1">
      <c r="A11" s="168" t="s">
        <v>74</v>
      </c>
      <c r="B11" s="67">
        <v>18</v>
      </c>
      <c r="C11" s="67">
        <v>12</v>
      </c>
      <c r="D11" s="68">
        <f t="shared" si="0"/>
        <v>-6</v>
      </c>
      <c r="E11" s="169">
        <f t="shared" si="1"/>
        <v>66.7</v>
      </c>
      <c r="G11" s="66"/>
      <c r="H11" s="69"/>
      <c r="K11" s="69"/>
    </row>
    <row r="12" spans="1:11" ht="59.25" customHeight="1">
      <c r="A12" s="168" t="s">
        <v>75</v>
      </c>
      <c r="B12" s="67">
        <v>10</v>
      </c>
      <c r="C12" s="67">
        <v>0</v>
      </c>
      <c r="D12" s="68">
        <f t="shared" si="0"/>
        <v>-10</v>
      </c>
      <c r="E12" s="169">
        <f t="shared" si="1"/>
        <v>0</v>
      </c>
      <c r="G12" s="66"/>
      <c r="H12" s="69"/>
      <c r="K12" s="69"/>
    </row>
    <row r="13" spans="1:18" ht="30.75" customHeight="1">
      <c r="A13" s="168" t="s">
        <v>76</v>
      </c>
      <c r="B13" s="67">
        <v>2</v>
      </c>
      <c r="C13" s="67">
        <v>21</v>
      </c>
      <c r="D13" s="68">
        <f t="shared" si="0"/>
        <v>19</v>
      </c>
      <c r="E13" s="169">
        <f t="shared" si="1"/>
        <v>1050</v>
      </c>
      <c r="G13" s="66"/>
      <c r="H13" s="69"/>
      <c r="K13" s="69"/>
      <c r="R13" s="70"/>
    </row>
    <row r="14" spans="1:18" ht="75" customHeight="1">
      <c r="A14" s="168" t="s">
        <v>77</v>
      </c>
      <c r="B14" s="67">
        <v>15</v>
      </c>
      <c r="C14" s="67">
        <v>24</v>
      </c>
      <c r="D14" s="68">
        <f t="shared" si="0"/>
        <v>9</v>
      </c>
      <c r="E14" s="169">
        <f t="shared" si="1"/>
        <v>160</v>
      </c>
      <c r="G14" s="66"/>
      <c r="H14" s="69"/>
      <c r="K14" s="69"/>
      <c r="R14" s="70"/>
    </row>
    <row r="15" spans="1:18" ht="33" customHeight="1" thickBot="1">
      <c r="A15" s="170" t="s">
        <v>78</v>
      </c>
      <c r="B15" s="171">
        <v>14</v>
      </c>
      <c r="C15" s="171">
        <v>62</v>
      </c>
      <c r="D15" s="172">
        <f t="shared" si="0"/>
        <v>48</v>
      </c>
      <c r="E15" s="173">
        <f t="shared" si="1"/>
        <v>442.9</v>
      </c>
      <c r="G15" s="66"/>
      <c r="H15" s="69"/>
      <c r="K15" s="69"/>
      <c r="R15" s="70"/>
    </row>
    <row r="16" spans="1:18" ht="12.75">
      <c r="A16" s="63"/>
      <c r="B16" s="63"/>
      <c r="C16" s="63"/>
      <c r="D16" s="63"/>
      <c r="R16" s="70"/>
    </row>
    <row r="17" spans="1:18" ht="12.75">
      <c r="A17" s="63"/>
      <c r="B17" s="63"/>
      <c r="C17" s="63"/>
      <c r="D17" s="63"/>
      <c r="R17" s="70"/>
    </row>
    <row r="18" ht="12.75">
      <c r="R18" s="70"/>
    </row>
    <row r="19" ht="12.75">
      <c r="R19" s="70"/>
    </row>
    <row r="20" ht="12.75">
      <c r="R20" s="70"/>
    </row>
    <row r="21" ht="12.75">
      <c r="R21" s="70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2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10" sqref="A10"/>
    </sheetView>
  </sheetViews>
  <sheetFormatPr defaultColWidth="9.140625" defaultRowHeight="15"/>
  <cols>
    <col min="1" max="1" width="55.00390625" style="1" customWidth="1"/>
    <col min="2" max="2" width="9.28125" style="1" customWidth="1"/>
    <col min="3" max="3" width="8.7109375" style="1" customWidth="1"/>
    <col min="4" max="4" width="8.57421875" style="1" customWidth="1"/>
    <col min="5" max="5" width="13.5742187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99" t="s">
        <v>124</v>
      </c>
      <c r="B1" s="299"/>
      <c r="C1" s="299"/>
      <c r="D1" s="299"/>
      <c r="E1" s="299"/>
    </row>
    <row r="2" spans="1:5" ht="18.75" customHeight="1">
      <c r="A2" s="300" t="s">
        <v>195</v>
      </c>
      <c r="B2" s="300"/>
      <c r="C2" s="300"/>
      <c r="D2" s="300"/>
      <c r="E2" s="300"/>
    </row>
    <row r="3" spans="1:6" ht="18" customHeight="1">
      <c r="A3" s="301" t="s">
        <v>0</v>
      </c>
      <c r="B3" s="301" t="s">
        <v>152</v>
      </c>
      <c r="C3" s="301" t="s">
        <v>193</v>
      </c>
      <c r="D3" s="303" t="s">
        <v>2</v>
      </c>
      <c r="E3" s="304"/>
      <c r="F3" s="2"/>
    </row>
    <row r="4" spans="1:6" ht="28.5" customHeight="1">
      <c r="A4" s="302"/>
      <c r="B4" s="302"/>
      <c r="C4" s="302"/>
      <c r="D4" s="53" t="s">
        <v>3</v>
      </c>
      <c r="E4" s="83" t="s">
        <v>154</v>
      </c>
      <c r="F4" s="2"/>
    </row>
    <row r="5" spans="1:6" ht="21.75" customHeight="1">
      <c r="A5" s="84" t="s">
        <v>159</v>
      </c>
      <c r="B5" s="74">
        <v>15019</v>
      </c>
      <c r="C5" s="74">
        <v>15987</v>
      </c>
      <c r="D5" s="72">
        <f aca="true" t="shared" si="0" ref="D5:D21">ROUND(C5/B5*100,1)</f>
        <v>106.4</v>
      </c>
      <c r="E5" s="73">
        <f aca="true" t="shared" si="1" ref="E5:E21">C5-B5</f>
        <v>968</v>
      </c>
      <c r="F5" s="1" t="s">
        <v>4</v>
      </c>
    </row>
    <row r="6" spans="1:5" ht="15.75">
      <c r="A6" s="85" t="s">
        <v>160</v>
      </c>
      <c r="B6" s="191">
        <v>2958</v>
      </c>
      <c r="C6" s="191">
        <v>3101</v>
      </c>
      <c r="D6" s="76">
        <f t="shared" si="0"/>
        <v>104.8</v>
      </c>
      <c r="E6" s="77">
        <f t="shared" si="1"/>
        <v>143</v>
      </c>
    </row>
    <row r="7" spans="1:7" ht="33" customHeight="1">
      <c r="A7" s="84" t="s">
        <v>161</v>
      </c>
      <c r="B7" s="74">
        <v>827</v>
      </c>
      <c r="C7" s="82">
        <v>1076</v>
      </c>
      <c r="D7" s="72">
        <f t="shared" si="0"/>
        <v>130.1</v>
      </c>
      <c r="E7" s="72">
        <f t="shared" si="1"/>
        <v>249</v>
      </c>
      <c r="F7" s="3"/>
      <c r="G7" s="4"/>
    </row>
    <row r="8" spans="1:7" ht="31.5">
      <c r="A8" s="86" t="s">
        <v>162</v>
      </c>
      <c r="B8" s="191">
        <v>474</v>
      </c>
      <c r="C8" s="192">
        <v>598</v>
      </c>
      <c r="D8" s="72">
        <f t="shared" si="0"/>
        <v>126.2</v>
      </c>
      <c r="E8" s="72">
        <f t="shared" si="1"/>
        <v>124</v>
      </c>
      <c r="F8" s="3"/>
      <c r="G8" s="4"/>
    </row>
    <row r="9" spans="1:7" ht="33" customHeight="1">
      <c r="A9" s="87" t="s">
        <v>163</v>
      </c>
      <c r="B9" s="78">
        <v>57.3</v>
      </c>
      <c r="C9" s="78">
        <v>55.6</v>
      </c>
      <c r="D9" s="296" t="s">
        <v>196</v>
      </c>
      <c r="E9" s="297"/>
      <c r="F9" s="5"/>
      <c r="G9" s="4"/>
    </row>
    <row r="10" spans="1:7" ht="33" customHeight="1">
      <c r="A10" s="87" t="s">
        <v>164</v>
      </c>
      <c r="B10" s="191">
        <v>280</v>
      </c>
      <c r="C10" s="191">
        <v>387</v>
      </c>
      <c r="D10" s="72">
        <f t="shared" si="0"/>
        <v>138.2</v>
      </c>
      <c r="E10" s="72">
        <f t="shared" si="1"/>
        <v>107</v>
      </c>
      <c r="F10" s="5"/>
      <c r="G10" s="4"/>
    </row>
    <row r="11" spans="1:7" ht="33" customHeight="1">
      <c r="A11" s="85" t="s">
        <v>165</v>
      </c>
      <c r="B11" s="193">
        <v>1</v>
      </c>
      <c r="C11" s="193">
        <v>0</v>
      </c>
      <c r="D11" s="79">
        <f>ROUND(C11/B11*100,1)</f>
        <v>0</v>
      </c>
      <c r="E11" s="80">
        <f>C11-B11</f>
        <v>-1</v>
      </c>
      <c r="F11" s="5"/>
      <c r="G11" s="4"/>
    </row>
    <row r="12" spans="1:7" ht="36" customHeight="1">
      <c r="A12" s="85" t="s">
        <v>166</v>
      </c>
      <c r="B12" s="193">
        <v>8</v>
      </c>
      <c r="C12" s="193">
        <v>65</v>
      </c>
      <c r="D12" s="79">
        <f>ROUND(C12/B12*100,1)</f>
        <v>812.5</v>
      </c>
      <c r="E12" s="80">
        <f>C12-B12</f>
        <v>57</v>
      </c>
      <c r="F12" s="5"/>
      <c r="G12" s="4"/>
    </row>
    <row r="13" spans="1:5" ht="33" customHeight="1">
      <c r="A13" s="85" t="s">
        <v>167</v>
      </c>
      <c r="B13" s="194">
        <v>332</v>
      </c>
      <c r="C13" s="193">
        <v>328</v>
      </c>
      <c r="D13" s="76">
        <f t="shared" si="0"/>
        <v>98.8</v>
      </c>
      <c r="E13" s="77">
        <f t="shared" si="1"/>
        <v>-4</v>
      </c>
    </row>
    <row r="14" spans="1:5" ht="16.5" customHeight="1">
      <c r="A14" s="85" t="s">
        <v>168</v>
      </c>
      <c r="B14" s="194">
        <v>48</v>
      </c>
      <c r="C14" s="193">
        <v>10</v>
      </c>
      <c r="D14" s="76">
        <f>ROUND(C14/B14*100,1)</f>
        <v>20.8</v>
      </c>
      <c r="E14" s="77">
        <f>C14-B14</f>
        <v>-38</v>
      </c>
    </row>
    <row r="15" spans="1:5" ht="17.25" customHeight="1">
      <c r="A15" s="85" t="s">
        <v>169</v>
      </c>
      <c r="B15" s="194">
        <v>0</v>
      </c>
      <c r="C15" s="193">
        <v>1</v>
      </c>
      <c r="D15" s="76" t="e">
        <f>ROUND(C15/B15*100,1)</f>
        <v>#DIV/0!</v>
      </c>
      <c r="E15" s="77">
        <f>C15-B15</f>
        <v>1</v>
      </c>
    </row>
    <row r="16" spans="1:6" ht="33.75" customHeight="1">
      <c r="A16" s="84" t="s">
        <v>170</v>
      </c>
      <c r="B16" s="195">
        <v>286</v>
      </c>
      <c r="C16" s="196">
        <v>373</v>
      </c>
      <c r="D16" s="72">
        <f t="shared" si="0"/>
        <v>130.4</v>
      </c>
      <c r="E16" s="72">
        <f t="shared" si="1"/>
        <v>87</v>
      </c>
      <c r="F16" s="6"/>
    </row>
    <row r="17" spans="1:6" ht="31.5">
      <c r="A17" s="206" t="s">
        <v>171</v>
      </c>
      <c r="B17" s="207">
        <v>15557</v>
      </c>
      <c r="C17" s="208">
        <v>16440</v>
      </c>
      <c r="D17" s="205">
        <f t="shared" si="0"/>
        <v>105.7</v>
      </c>
      <c r="E17" s="209">
        <f t="shared" si="1"/>
        <v>883</v>
      </c>
      <c r="F17" s="7"/>
    </row>
    <row r="18" spans="1:11" ht="21" customHeight="1">
      <c r="A18" s="206" t="s">
        <v>172</v>
      </c>
      <c r="B18" s="207">
        <v>13250</v>
      </c>
      <c r="C18" s="210">
        <v>14310</v>
      </c>
      <c r="D18" s="205">
        <f t="shared" si="0"/>
        <v>108</v>
      </c>
      <c r="E18" s="209">
        <f t="shared" si="1"/>
        <v>1060</v>
      </c>
      <c r="F18" s="7"/>
      <c r="K18" s="8"/>
    </row>
    <row r="19" spans="1:6" ht="28.5" customHeight="1">
      <c r="A19" s="85" t="s">
        <v>173</v>
      </c>
      <c r="B19" s="193">
        <v>992</v>
      </c>
      <c r="C19" s="193">
        <v>1371</v>
      </c>
      <c r="D19" s="81">
        <f t="shared" si="0"/>
        <v>138.2</v>
      </c>
      <c r="E19" s="76">
        <f t="shared" si="1"/>
        <v>379</v>
      </c>
      <c r="F19" s="7"/>
    </row>
    <row r="20" spans="1:6" ht="20.25" customHeight="1">
      <c r="A20" s="84" t="s">
        <v>174</v>
      </c>
      <c r="B20" s="195">
        <v>3006</v>
      </c>
      <c r="C20" s="195">
        <v>4090</v>
      </c>
      <c r="D20" s="72">
        <f t="shared" si="0"/>
        <v>136.1</v>
      </c>
      <c r="E20" s="73">
        <f t="shared" si="1"/>
        <v>1084</v>
      </c>
      <c r="F20" s="7"/>
    </row>
    <row r="21" spans="1:5" ht="18.75" customHeight="1">
      <c r="A21" s="85" t="s">
        <v>175</v>
      </c>
      <c r="B21" s="194">
        <v>1820</v>
      </c>
      <c r="C21" s="194">
        <v>2415</v>
      </c>
      <c r="D21" s="76">
        <f t="shared" si="0"/>
        <v>132.7</v>
      </c>
      <c r="E21" s="77">
        <f t="shared" si="1"/>
        <v>595</v>
      </c>
    </row>
    <row r="22" spans="1:5" ht="21.75" customHeight="1">
      <c r="A22" s="309" t="s">
        <v>197</v>
      </c>
      <c r="B22" s="309"/>
      <c r="C22" s="309"/>
      <c r="D22" s="309"/>
      <c r="E22" s="309"/>
    </row>
    <row r="23" spans="1:5" ht="2.25" customHeight="1">
      <c r="A23" s="310"/>
      <c r="B23" s="310"/>
      <c r="C23" s="310"/>
      <c r="D23" s="310"/>
      <c r="E23" s="310"/>
    </row>
    <row r="24" spans="1:5" ht="48.75" customHeight="1">
      <c r="A24" s="298" t="s">
        <v>0</v>
      </c>
      <c r="B24" s="298" t="s">
        <v>176</v>
      </c>
      <c r="C24" s="298" t="s">
        <v>177</v>
      </c>
      <c r="D24" s="305" t="s">
        <v>2</v>
      </c>
      <c r="E24" s="306"/>
    </row>
    <row r="25" spans="1:8" ht="26.25" customHeight="1">
      <c r="A25" s="298"/>
      <c r="B25" s="298"/>
      <c r="C25" s="298"/>
      <c r="D25" s="53" t="s">
        <v>3</v>
      </c>
      <c r="E25" s="71" t="s">
        <v>153</v>
      </c>
      <c r="G25" s="9"/>
      <c r="H25" s="9"/>
    </row>
    <row r="26" spans="1:5" ht="15.75">
      <c r="A26" s="84" t="s">
        <v>178</v>
      </c>
      <c r="B26" s="195">
        <v>13710</v>
      </c>
      <c r="C26" s="75">
        <v>14568</v>
      </c>
      <c r="D26" s="72">
        <f aca="true" t="shared" si="2" ref="D26:D31">ROUND(C26/B26*100,1)</f>
        <v>106.3</v>
      </c>
      <c r="E26" s="197">
        <f>C26-B26</f>
        <v>858</v>
      </c>
    </row>
    <row r="27" spans="1:5" ht="21" customHeight="1">
      <c r="A27" s="84" t="s">
        <v>179</v>
      </c>
      <c r="B27" s="195">
        <v>12023</v>
      </c>
      <c r="C27" s="75">
        <v>12927</v>
      </c>
      <c r="D27" s="72">
        <f t="shared" si="2"/>
        <v>107.5</v>
      </c>
      <c r="E27" s="197">
        <f>C27-B27</f>
        <v>904</v>
      </c>
    </row>
    <row r="28" spans="1:5" ht="34.5" customHeight="1">
      <c r="A28" s="84" t="s">
        <v>202</v>
      </c>
      <c r="B28" s="195">
        <v>2431</v>
      </c>
      <c r="C28" s="75">
        <v>2998</v>
      </c>
      <c r="D28" s="76">
        <f t="shared" si="2"/>
        <v>123.3</v>
      </c>
      <c r="E28" s="71" t="s">
        <v>198</v>
      </c>
    </row>
    <row r="29" spans="1:10" ht="21.75" customHeight="1">
      <c r="A29" s="84" t="s">
        <v>180</v>
      </c>
      <c r="B29" s="75">
        <v>1406</v>
      </c>
      <c r="C29" s="75">
        <v>2088</v>
      </c>
      <c r="D29" s="72">
        <f t="shared" si="2"/>
        <v>148.5</v>
      </c>
      <c r="E29" s="53">
        <f>C29-B29</f>
        <v>682</v>
      </c>
      <c r="F29" s="7"/>
      <c r="G29" s="7"/>
      <c r="I29" s="7"/>
      <c r="J29" s="10"/>
    </row>
    <row r="30" spans="1:5" ht="30" customHeight="1">
      <c r="A30" s="84" t="s">
        <v>181</v>
      </c>
      <c r="B30" s="75" t="s">
        <v>6</v>
      </c>
      <c r="C30" s="75">
        <v>326</v>
      </c>
      <c r="D30" s="211" t="e">
        <f t="shared" si="2"/>
        <v>#VALUE!</v>
      </c>
      <c r="E30" s="212" t="e">
        <f>C30-B30</f>
        <v>#VALUE!</v>
      </c>
    </row>
    <row r="31" spans="1:5" ht="33" customHeight="1">
      <c r="A31" s="198" t="s">
        <v>182</v>
      </c>
      <c r="B31" s="75">
        <v>4689</v>
      </c>
      <c r="C31" s="75">
        <v>5557</v>
      </c>
      <c r="D31" s="73">
        <f t="shared" si="2"/>
        <v>118.5</v>
      </c>
      <c r="E31" s="201" t="s">
        <v>199</v>
      </c>
    </row>
    <row r="32" spans="1:5" ht="18.75" customHeight="1">
      <c r="A32" s="84" t="s">
        <v>183</v>
      </c>
      <c r="B32" s="75">
        <v>10</v>
      </c>
      <c r="C32" s="75">
        <v>7</v>
      </c>
      <c r="D32" s="307" t="s">
        <v>200</v>
      </c>
      <c r="E32" s="308"/>
    </row>
  </sheetData>
  <sheetProtection/>
  <mergeCells count="13">
    <mergeCell ref="D24:E24"/>
    <mergeCell ref="D32:E32"/>
    <mergeCell ref="A22:E23"/>
    <mergeCell ref="D9:E9"/>
    <mergeCell ref="A24:A25"/>
    <mergeCell ref="B24:B25"/>
    <mergeCell ref="A1:E1"/>
    <mergeCell ref="A2:E2"/>
    <mergeCell ref="A3:A4"/>
    <mergeCell ref="B3:B4"/>
    <mergeCell ref="C3:C4"/>
    <mergeCell ref="D3:E3"/>
    <mergeCell ref="C24:C25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O40"/>
  <sheetViews>
    <sheetView view="pageBreakPreview" zoomScale="75" zoomScaleNormal="75" zoomScaleSheetLayoutView="75" zoomScalePageLayoutView="0" workbookViewId="0" topLeftCell="A1">
      <pane xSplit="1" ySplit="8" topLeftCell="B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A6" sqref="AA6:AA7"/>
    </sheetView>
  </sheetViews>
  <sheetFormatPr defaultColWidth="9.140625" defaultRowHeight="15"/>
  <cols>
    <col min="1" max="1" width="21.57421875" style="14" customWidth="1"/>
    <col min="2" max="3" width="10.00390625" style="14" customWidth="1"/>
    <col min="4" max="4" width="8.57421875" style="14" customWidth="1"/>
    <col min="5" max="5" width="9.28125" style="14" customWidth="1"/>
    <col min="6" max="7" width="9.8515625" style="14" customWidth="1"/>
    <col min="8" max="8" width="7.57421875" style="14" customWidth="1"/>
    <col min="9" max="9" width="8.7109375" style="14" customWidth="1"/>
    <col min="10" max="11" width="10.00390625" style="14" customWidth="1"/>
    <col min="12" max="12" width="7.421875" style="14" customWidth="1"/>
    <col min="13" max="13" width="8.7109375" style="14" customWidth="1"/>
    <col min="14" max="14" width="7.421875" style="14" customWidth="1"/>
    <col min="15" max="15" width="8.00390625" style="14" customWidth="1"/>
    <col min="16" max="16" width="8.140625" style="14" customWidth="1"/>
    <col min="17" max="17" width="6.57421875" style="14" customWidth="1"/>
    <col min="18" max="19" width="8.28125" style="14" customWidth="1"/>
    <col min="20" max="20" width="6.421875" style="14" customWidth="1"/>
    <col min="21" max="21" width="7.28125" style="14" customWidth="1"/>
    <col min="22" max="22" width="8.421875" style="14" customWidth="1"/>
    <col min="23" max="23" width="9.140625" style="14" customWidth="1"/>
    <col min="24" max="24" width="8.7109375" style="14" customWidth="1"/>
    <col min="25" max="25" width="9.00390625" style="14" customWidth="1"/>
    <col min="26" max="26" width="8.57421875" style="14" customWidth="1"/>
    <col min="27" max="27" width="8.8515625" style="14" customWidth="1"/>
    <col min="28" max="28" width="6.421875" style="14" customWidth="1"/>
    <col min="29" max="29" width="8.421875" style="14" customWidth="1"/>
    <col min="30" max="30" width="8.28125" style="14" customWidth="1"/>
    <col min="31" max="31" width="8.421875" style="14" customWidth="1"/>
    <col min="32" max="32" width="6.7109375" style="14" customWidth="1"/>
    <col min="33" max="33" width="8.28125" style="14" customWidth="1"/>
    <col min="34" max="34" width="8.421875" style="14" customWidth="1"/>
    <col min="35" max="35" width="7.8515625" style="14" customWidth="1"/>
    <col min="36" max="36" width="6.7109375" style="14" customWidth="1"/>
    <col min="37" max="37" width="7.140625" style="14" customWidth="1"/>
    <col min="38" max="38" width="7.421875" style="14" customWidth="1"/>
    <col min="39" max="39" width="7.8515625" style="14" customWidth="1"/>
    <col min="40" max="40" width="7.57421875" style="14" customWidth="1"/>
    <col min="41" max="41" width="7.28125" style="14" customWidth="1"/>
    <col min="42" max="43" width="7.7109375" style="14" customWidth="1"/>
    <col min="44" max="44" width="7.00390625" style="14" customWidth="1"/>
    <col min="45" max="45" width="6.421875" style="14" customWidth="1"/>
    <col min="46" max="46" width="7.28125" style="14" customWidth="1"/>
    <col min="47" max="47" width="8.00390625" style="14" customWidth="1"/>
    <col min="48" max="48" width="6.421875" style="14" customWidth="1"/>
    <col min="49" max="49" width="7.140625" style="14" customWidth="1"/>
    <col min="50" max="50" width="8.57421875" style="14" customWidth="1"/>
    <col min="51" max="51" width="9.421875" style="14" customWidth="1"/>
    <col min="52" max="53" width="7.28125" style="14" customWidth="1"/>
    <col min="54" max="55" width="9.00390625" style="14" customWidth="1"/>
    <col min="56" max="56" width="9.57421875" style="14" customWidth="1"/>
    <col min="57" max="57" width="9.8515625" style="14" customWidth="1"/>
    <col min="58" max="58" width="10.00390625" style="14" customWidth="1"/>
    <col min="59" max="59" width="10.7109375" style="14" customWidth="1"/>
    <col min="60" max="60" width="7.421875" style="14" customWidth="1"/>
    <col min="61" max="61" width="11.00390625" style="14" customWidth="1"/>
    <col min="62" max="62" width="10.28125" style="14" customWidth="1"/>
    <col min="63" max="63" width="9.7109375" style="14" customWidth="1"/>
    <col min="64" max="64" width="6.7109375" style="14" customWidth="1"/>
    <col min="65" max="65" width="8.140625" style="14" customWidth="1"/>
    <col min="66" max="66" width="8.421875" style="14" customWidth="1"/>
    <col min="67" max="67" width="8.57421875" style="14" customWidth="1"/>
    <col min="68" max="68" width="6.00390625" style="14" customWidth="1"/>
    <col min="69" max="69" width="8.28125" style="14" customWidth="1"/>
    <col min="70" max="70" width="8.7109375" style="14" customWidth="1"/>
    <col min="71" max="71" width="9.421875" style="14" customWidth="1"/>
    <col min="72" max="72" width="6.421875" style="14" customWidth="1"/>
    <col min="73" max="73" width="9.00390625" style="14" customWidth="1"/>
    <col min="74" max="76" width="9.57421875" style="14" customWidth="1"/>
    <col min="77" max="81" width="10.28125" style="14" customWidth="1"/>
    <col min="82" max="83" width="9.57421875" style="14" customWidth="1"/>
    <col min="84" max="87" width="8.7109375" style="14" customWidth="1"/>
    <col min="88" max="88" width="6.57421875" style="14" customWidth="1"/>
    <col min="89" max="89" width="9.28125" style="14" customWidth="1"/>
    <col min="90" max="16384" width="9.140625" style="14" customWidth="1"/>
  </cols>
  <sheetData>
    <row r="1" spans="1:88" ht="21.75" customHeight="1">
      <c r="A1" s="11"/>
      <c r="B1" s="340" t="s">
        <v>144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N1" s="15"/>
      <c r="BP1" s="15"/>
      <c r="BQ1" s="15"/>
      <c r="BS1" s="16"/>
      <c r="BX1" s="16"/>
      <c r="BY1" s="16"/>
      <c r="CJ1" s="16"/>
    </row>
    <row r="2" spans="1:86" ht="21.75" customHeight="1" thickBot="1">
      <c r="A2" s="17"/>
      <c r="B2" s="341" t="s">
        <v>201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9"/>
      <c r="BC2" s="19"/>
      <c r="BD2" s="19"/>
      <c r="BE2" s="16" t="s">
        <v>7</v>
      </c>
      <c r="BF2" s="19"/>
      <c r="BG2" s="19"/>
      <c r="BH2" s="19"/>
      <c r="BI2" s="19"/>
      <c r="BJ2" s="19"/>
      <c r="BK2" s="19"/>
      <c r="BL2" s="19"/>
      <c r="BM2" s="19"/>
      <c r="BN2" s="20"/>
      <c r="BO2" s="20"/>
      <c r="BP2" s="20"/>
      <c r="BQ2" s="20"/>
      <c r="BR2" s="20"/>
      <c r="BV2" s="16"/>
      <c r="CH2" s="16" t="s">
        <v>7</v>
      </c>
    </row>
    <row r="3" spans="1:88" ht="11.25" customHeight="1">
      <c r="A3" s="342"/>
      <c r="B3" s="336" t="s">
        <v>8</v>
      </c>
      <c r="C3" s="336"/>
      <c r="D3" s="336"/>
      <c r="E3" s="336"/>
      <c r="F3" s="331" t="s">
        <v>9</v>
      </c>
      <c r="G3" s="332"/>
      <c r="H3" s="332"/>
      <c r="I3" s="333"/>
      <c r="J3" s="331" t="s">
        <v>10</v>
      </c>
      <c r="K3" s="332"/>
      <c r="L3" s="332"/>
      <c r="M3" s="333"/>
      <c r="N3" s="331" t="s">
        <v>184</v>
      </c>
      <c r="O3" s="332"/>
      <c r="P3" s="332"/>
      <c r="Q3" s="333"/>
      <c r="R3" s="331" t="s">
        <v>11</v>
      </c>
      <c r="S3" s="332"/>
      <c r="T3" s="332"/>
      <c r="U3" s="333"/>
      <c r="V3" s="331" t="s">
        <v>12</v>
      </c>
      <c r="W3" s="332"/>
      <c r="X3" s="332"/>
      <c r="Y3" s="333"/>
      <c r="Z3" s="358" t="s">
        <v>185</v>
      </c>
      <c r="AA3" s="350"/>
      <c r="AB3" s="350"/>
      <c r="AC3" s="350"/>
      <c r="AD3" s="350"/>
      <c r="AE3" s="350"/>
      <c r="AF3" s="350"/>
      <c r="AG3" s="359"/>
      <c r="AH3" s="331" t="s">
        <v>13</v>
      </c>
      <c r="AI3" s="332"/>
      <c r="AJ3" s="332"/>
      <c r="AK3" s="333"/>
      <c r="AL3" s="360" t="s">
        <v>14</v>
      </c>
      <c r="AM3" s="360"/>
      <c r="AN3" s="360"/>
      <c r="AO3" s="360"/>
      <c r="AP3" s="336" t="s">
        <v>15</v>
      </c>
      <c r="AQ3" s="336"/>
      <c r="AR3" s="336"/>
      <c r="AS3" s="336"/>
      <c r="AT3" s="331" t="s">
        <v>16</v>
      </c>
      <c r="AU3" s="332"/>
      <c r="AV3" s="332"/>
      <c r="AW3" s="333"/>
      <c r="AX3" s="336" t="s">
        <v>17</v>
      </c>
      <c r="AY3" s="336"/>
      <c r="AZ3" s="336"/>
      <c r="BA3" s="336"/>
      <c r="BB3" s="331" t="s">
        <v>203</v>
      </c>
      <c r="BC3" s="332"/>
      <c r="BD3" s="346"/>
      <c r="BE3" s="349" t="s">
        <v>186</v>
      </c>
      <c r="BF3" s="350"/>
      <c r="BG3" s="350"/>
      <c r="BH3" s="350"/>
      <c r="BI3" s="351"/>
      <c r="BJ3" s="320"/>
      <c r="BK3" s="320"/>
      <c r="BL3" s="320"/>
      <c r="BM3" s="320"/>
      <c r="BN3" s="320"/>
      <c r="BO3" s="320"/>
      <c r="BP3" s="320"/>
      <c r="BQ3" s="320"/>
      <c r="BR3" s="320"/>
      <c r="BS3" s="320"/>
      <c r="BT3" s="320"/>
      <c r="BU3" s="320"/>
      <c r="BV3" s="321"/>
      <c r="BW3" s="321"/>
      <c r="BX3" s="321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21"/>
    </row>
    <row r="4" spans="1:88" ht="22.5" customHeight="1">
      <c r="A4" s="343"/>
      <c r="B4" s="337"/>
      <c r="C4" s="337"/>
      <c r="D4" s="337"/>
      <c r="E4" s="337"/>
      <c r="F4" s="334"/>
      <c r="G4" s="324"/>
      <c r="H4" s="324"/>
      <c r="I4" s="335"/>
      <c r="J4" s="334"/>
      <c r="K4" s="324"/>
      <c r="L4" s="324"/>
      <c r="M4" s="335"/>
      <c r="N4" s="334"/>
      <c r="O4" s="324"/>
      <c r="P4" s="324"/>
      <c r="Q4" s="335"/>
      <c r="R4" s="334"/>
      <c r="S4" s="324"/>
      <c r="T4" s="324"/>
      <c r="U4" s="335"/>
      <c r="V4" s="334"/>
      <c r="W4" s="324"/>
      <c r="X4" s="324"/>
      <c r="Y4" s="335"/>
      <c r="Z4" s="354" t="s">
        <v>187</v>
      </c>
      <c r="AA4" s="337"/>
      <c r="AB4" s="337"/>
      <c r="AC4" s="337"/>
      <c r="AD4" s="325" t="s">
        <v>188</v>
      </c>
      <c r="AE4" s="326"/>
      <c r="AF4" s="326"/>
      <c r="AG4" s="327"/>
      <c r="AH4" s="334"/>
      <c r="AI4" s="324"/>
      <c r="AJ4" s="324"/>
      <c r="AK4" s="335"/>
      <c r="AL4" s="361"/>
      <c r="AM4" s="361"/>
      <c r="AN4" s="361"/>
      <c r="AO4" s="361"/>
      <c r="AP4" s="337"/>
      <c r="AQ4" s="337"/>
      <c r="AR4" s="337"/>
      <c r="AS4" s="337"/>
      <c r="AT4" s="334"/>
      <c r="AU4" s="324"/>
      <c r="AV4" s="324"/>
      <c r="AW4" s="335"/>
      <c r="AX4" s="337"/>
      <c r="AY4" s="337"/>
      <c r="AZ4" s="337"/>
      <c r="BA4" s="337"/>
      <c r="BB4" s="334"/>
      <c r="BC4" s="324"/>
      <c r="BD4" s="347"/>
      <c r="BE4" s="352"/>
      <c r="BF4" s="320"/>
      <c r="BG4" s="320"/>
      <c r="BH4" s="320"/>
      <c r="BI4" s="353"/>
      <c r="BJ4" s="320"/>
      <c r="BK4" s="320"/>
      <c r="BL4" s="320"/>
      <c r="BM4" s="320"/>
      <c r="BN4" s="320"/>
      <c r="BO4" s="324"/>
      <c r="BP4" s="324"/>
      <c r="BQ4" s="320"/>
      <c r="BR4" s="320"/>
      <c r="BS4" s="320"/>
      <c r="BT4" s="320"/>
      <c r="BU4" s="320"/>
      <c r="BV4" s="321"/>
      <c r="BW4" s="322"/>
      <c r="BX4" s="321"/>
      <c r="BY4" s="320"/>
      <c r="BZ4" s="324"/>
      <c r="CA4" s="324"/>
      <c r="CB4" s="324"/>
      <c r="CC4" s="320"/>
      <c r="CD4" s="320"/>
      <c r="CE4" s="324"/>
      <c r="CF4" s="320"/>
      <c r="CG4" s="320"/>
      <c r="CH4" s="320"/>
      <c r="CI4" s="320"/>
      <c r="CJ4" s="21"/>
    </row>
    <row r="5" spans="1:88" ht="35.25" customHeight="1">
      <c r="A5" s="343"/>
      <c r="B5" s="345"/>
      <c r="C5" s="345"/>
      <c r="D5" s="345"/>
      <c r="E5" s="345"/>
      <c r="F5" s="334"/>
      <c r="G5" s="324"/>
      <c r="H5" s="324"/>
      <c r="I5" s="335"/>
      <c r="J5" s="328"/>
      <c r="K5" s="329"/>
      <c r="L5" s="329"/>
      <c r="M5" s="330"/>
      <c r="N5" s="328"/>
      <c r="O5" s="329"/>
      <c r="P5" s="329"/>
      <c r="Q5" s="330"/>
      <c r="R5" s="328"/>
      <c r="S5" s="329"/>
      <c r="T5" s="329"/>
      <c r="U5" s="330"/>
      <c r="V5" s="328"/>
      <c r="W5" s="329"/>
      <c r="X5" s="329"/>
      <c r="Y5" s="330"/>
      <c r="Z5" s="354"/>
      <c r="AA5" s="337"/>
      <c r="AB5" s="337"/>
      <c r="AC5" s="337"/>
      <c r="AD5" s="328"/>
      <c r="AE5" s="329"/>
      <c r="AF5" s="329"/>
      <c r="AG5" s="330"/>
      <c r="AH5" s="328"/>
      <c r="AI5" s="329"/>
      <c r="AJ5" s="329"/>
      <c r="AK5" s="330"/>
      <c r="AL5" s="361"/>
      <c r="AM5" s="361"/>
      <c r="AN5" s="361"/>
      <c r="AO5" s="361"/>
      <c r="AP5" s="337"/>
      <c r="AQ5" s="337"/>
      <c r="AR5" s="337"/>
      <c r="AS5" s="337"/>
      <c r="AT5" s="328"/>
      <c r="AU5" s="329"/>
      <c r="AV5" s="329"/>
      <c r="AW5" s="330"/>
      <c r="AX5" s="337"/>
      <c r="AY5" s="337"/>
      <c r="AZ5" s="337"/>
      <c r="BA5" s="337"/>
      <c r="BB5" s="328"/>
      <c r="BC5" s="329"/>
      <c r="BD5" s="348"/>
      <c r="BE5" s="355" t="s">
        <v>189</v>
      </c>
      <c r="BF5" s="356"/>
      <c r="BG5" s="356"/>
      <c r="BH5" s="357"/>
      <c r="BI5" s="263" t="s">
        <v>190</v>
      </c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1"/>
      <c r="BW5" s="321"/>
      <c r="BX5" s="321"/>
      <c r="BY5" s="320"/>
      <c r="BZ5" s="320"/>
      <c r="CA5" s="320"/>
      <c r="CB5" s="320"/>
      <c r="CC5" s="320"/>
      <c r="CD5" s="320"/>
      <c r="CE5" s="320"/>
      <c r="CF5" s="320"/>
      <c r="CG5" s="320"/>
      <c r="CH5" s="320"/>
      <c r="CI5" s="320"/>
      <c r="CJ5" s="21"/>
    </row>
    <row r="6" spans="1:88" ht="35.25" customHeight="1">
      <c r="A6" s="343"/>
      <c r="B6" s="317">
        <v>2018</v>
      </c>
      <c r="C6" s="318">
        <v>2019</v>
      </c>
      <c r="D6" s="316" t="s">
        <v>18</v>
      </c>
      <c r="E6" s="316"/>
      <c r="F6" s="317">
        <v>2018</v>
      </c>
      <c r="G6" s="318">
        <v>2019</v>
      </c>
      <c r="H6" s="316" t="s">
        <v>18</v>
      </c>
      <c r="I6" s="316"/>
      <c r="J6" s="317">
        <v>2018</v>
      </c>
      <c r="K6" s="318">
        <v>2019</v>
      </c>
      <c r="L6" s="338" t="s">
        <v>18</v>
      </c>
      <c r="M6" s="339"/>
      <c r="N6" s="317">
        <v>2018</v>
      </c>
      <c r="O6" s="318">
        <v>2019</v>
      </c>
      <c r="P6" s="316" t="s">
        <v>18</v>
      </c>
      <c r="Q6" s="316"/>
      <c r="R6" s="317">
        <v>2018</v>
      </c>
      <c r="S6" s="318">
        <v>2019</v>
      </c>
      <c r="T6" s="323" t="s">
        <v>18</v>
      </c>
      <c r="U6" s="323"/>
      <c r="V6" s="317">
        <v>2018</v>
      </c>
      <c r="W6" s="318">
        <v>2019</v>
      </c>
      <c r="X6" s="316" t="s">
        <v>18</v>
      </c>
      <c r="Y6" s="316"/>
      <c r="Z6" s="317">
        <v>2018</v>
      </c>
      <c r="AA6" s="318">
        <v>2019</v>
      </c>
      <c r="AB6" s="316" t="s">
        <v>18</v>
      </c>
      <c r="AC6" s="316"/>
      <c r="AD6" s="317">
        <v>2018</v>
      </c>
      <c r="AE6" s="318">
        <v>2019</v>
      </c>
      <c r="AF6" s="316" t="s">
        <v>18</v>
      </c>
      <c r="AG6" s="316"/>
      <c r="AH6" s="317">
        <v>2018</v>
      </c>
      <c r="AI6" s="318">
        <v>2019</v>
      </c>
      <c r="AJ6" s="316" t="s">
        <v>18</v>
      </c>
      <c r="AK6" s="316"/>
      <c r="AL6" s="317">
        <v>2018</v>
      </c>
      <c r="AM6" s="318">
        <v>2019</v>
      </c>
      <c r="AN6" s="316" t="s">
        <v>18</v>
      </c>
      <c r="AO6" s="316"/>
      <c r="AP6" s="316" t="s">
        <v>19</v>
      </c>
      <c r="AQ6" s="316"/>
      <c r="AR6" s="316" t="s">
        <v>18</v>
      </c>
      <c r="AS6" s="316"/>
      <c r="AT6" s="317">
        <v>2018</v>
      </c>
      <c r="AU6" s="318">
        <v>2019</v>
      </c>
      <c r="AV6" s="316" t="s">
        <v>18</v>
      </c>
      <c r="AW6" s="316"/>
      <c r="AX6" s="317">
        <v>2018</v>
      </c>
      <c r="AY6" s="318">
        <v>2019</v>
      </c>
      <c r="AZ6" s="316" t="s">
        <v>18</v>
      </c>
      <c r="BA6" s="316"/>
      <c r="BB6" s="317">
        <v>2018</v>
      </c>
      <c r="BC6" s="318">
        <v>2019</v>
      </c>
      <c r="BD6" s="364" t="s">
        <v>20</v>
      </c>
      <c r="BE6" s="317">
        <v>2018</v>
      </c>
      <c r="BF6" s="318">
        <v>2019</v>
      </c>
      <c r="BG6" s="316" t="s">
        <v>18</v>
      </c>
      <c r="BH6" s="316"/>
      <c r="BI6" s="362">
        <v>2019</v>
      </c>
      <c r="BJ6" s="315"/>
      <c r="BK6" s="315"/>
      <c r="BL6" s="315"/>
      <c r="BM6" s="315"/>
      <c r="BN6" s="311"/>
      <c r="BO6" s="311"/>
      <c r="BP6" s="315"/>
      <c r="BQ6" s="315"/>
      <c r="BR6" s="311"/>
      <c r="BS6" s="311"/>
      <c r="BT6" s="315"/>
      <c r="BU6" s="315"/>
      <c r="BV6" s="311"/>
      <c r="BW6" s="311"/>
      <c r="BX6" s="314"/>
      <c r="BY6" s="311"/>
      <c r="BZ6" s="311"/>
      <c r="CA6" s="315"/>
      <c r="CB6" s="315"/>
      <c r="CC6" s="313"/>
      <c r="CD6" s="311"/>
      <c r="CE6" s="311"/>
      <c r="CF6" s="314"/>
      <c r="CG6" s="311"/>
      <c r="CH6" s="311"/>
      <c r="CI6" s="312"/>
      <c r="CJ6" s="22"/>
    </row>
    <row r="7" spans="1:88" s="26" customFormat="1" ht="18.75" customHeight="1">
      <c r="A7" s="344"/>
      <c r="B7" s="317"/>
      <c r="C7" s="319"/>
      <c r="D7" s="23" t="s">
        <v>3</v>
      </c>
      <c r="E7" s="23" t="s">
        <v>20</v>
      </c>
      <c r="F7" s="317"/>
      <c r="G7" s="319"/>
      <c r="H7" s="23" t="s">
        <v>3</v>
      </c>
      <c r="I7" s="23" t="s">
        <v>20</v>
      </c>
      <c r="J7" s="317"/>
      <c r="K7" s="319"/>
      <c r="L7" s="23" t="s">
        <v>3</v>
      </c>
      <c r="M7" s="23" t="s">
        <v>20</v>
      </c>
      <c r="N7" s="317"/>
      <c r="O7" s="319"/>
      <c r="P7" s="23" t="s">
        <v>3</v>
      </c>
      <c r="Q7" s="23" t="s">
        <v>20</v>
      </c>
      <c r="R7" s="317"/>
      <c r="S7" s="319"/>
      <c r="T7" s="24" t="s">
        <v>3</v>
      </c>
      <c r="U7" s="24" t="s">
        <v>20</v>
      </c>
      <c r="V7" s="317"/>
      <c r="W7" s="319"/>
      <c r="X7" s="23" t="s">
        <v>3</v>
      </c>
      <c r="Y7" s="23" t="s">
        <v>20</v>
      </c>
      <c r="Z7" s="317"/>
      <c r="AA7" s="319"/>
      <c r="AB7" s="23" t="s">
        <v>3</v>
      </c>
      <c r="AC7" s="23" t="s">
        <v>20</v>
      </c>
      <c r="AD7" s="317"/>
      <c r="AE7" s="319"/>
      <c r="AF7" s="23" t="s">
        <v>3</v>
      </c>
      <c r="AG7" s="23" t="s">
        <v>20</v>
      </c>
      <c r="AH7" s="317"/>
      <c r="AI7" s="319"/>
      <c r="AJ7" s="23" t="s">
        <v>3</v>
      </c>
      <c r="AK7" s="23" t="s">
        <v>20</v>
      </c>
      <c r="AL7" s="317"/>
      <c r="AM7" s="319"/>
      <c r="AN7" s="23" t="s">
        <v>3</v>
      </c>
      <c r="AO7" s="23" t="s">
        <v>20</v>
      </c>
      <c r="AP7" s="25">
        <v>2018</v>
      </c>
      <c r="AQ7" s="25">
        <v>2019</v>
      </c>
      <c r="AR7" s="23" t="s">
        <v>3</v>
      </c>
      <c r="AS7" s="23" t="s">
        <v>20</v>
      </c>
      <c r="AT7" s="317"/>
      <c r="AU7" s="319"/>
      <c r="AV7" s="23" t="s">
        <v>3</v>
      </c>
      <c r="AW7" s="23" t="s">
        <v>20</v>
      </c>
      <c r="AX7" s="317"/>
      <c r="AY7" s="319"/>
      <c r="AZ7" s="23" t="s">
        <v>3</v>
      </c>
      <c r="BA7" s="23" t="s">
        <v>20</v>
      </c>
      <c r="BB7" s="317"/>
      <c r="BC7" s="319"/>
      <c r="BD7" s="364"/>
      <c r="BE7" s="317"/>
      <c r="BF7" s="319"/>
      <c r="BG7" s="23" t="s">
        <v>3</v>
      </c>
      <c r="BH7" s="23" t="s">
        <v>20</v>
      </c>
      <c r="BI7" s="363"/>
      <c r="BJ7" s="239"/>
      <c r="BK7" s="239"/>
      <c r="BL7" s="238"/>
      <c r="BM7" s="238"/>
      <c r="BN7" s="311"/>
      <c r="BO7" s="311"/>
      <c r="BP7" s="238"/>
      <c r="BQ7" s="238"/>
      <c r="BR7" s="311"/>
      <c r="BS7" s="311"/>
      <c r="BT7" s="238"/>
      <c r="BU7" s="238"/>
      <c r="BV7" s="311"/>
      <c r="BW7" s="311"/>
      <c r="BX7" s="314"/>
      <c r="BY7" s="311"/>
      <c r="BZ7" s="311"/>
      <c r="CA7" s="238"/>
      <c r="CB7" s="238"/>
      <c r="CC7" s="313"/>
      <c r="CD7" s="311"/>
      <c r="CE7" s="311"/>
      <c r="CF7" s="314"/>
      <c r="CG7" s="311"/>
      <c r="CH7" s="311"/>
      <c r="CI7" s="312"/>
      <c r="CJ7" s="22"/>
    </row>
    <row r="8" spans="1:88" ht="12.75" customHeight="1">
      <c r="A8" s="27" t="s">
        <v>21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  <c r="AL8" s="27">
        <v>37</v>
      </c>
      <c r="AM8" s="27">
        <v>38</v>
      </c>
      <c r="AN8" s="27">
        <v>39</v>
      </c>
      <c r="AO8" s="27">
        <v>40</v>
      </c>
      <c r="AP8" s="27">
        <v>41</v>
      </c>
      <c r="AQ8" s="27">
        <v>42</v>
      </c>
      <c r="AR8" s="27">
        <v>43</v>
      </c>
      <c r="AS8" s="27">
        <v>44</v>
      </c>
      <c r="AT8" s="27">
        <v>45</v>
      </c>
      <c r="AU8" s="27">
        <v>46</v>
      </c>
      <c r="AV8" s="27">
        <v>47</v>
      </c>
      <c r="AW8" s="27">
        <v>48</v>
      </c>
      <c r="AX8" s="27">
        <v>49</v>
      </c>
      <c r="AY8" s="27">
        <v>50</v>
      </c>
      <c r="AZ8" s="27">
        <v>51</v>
      </c>
      <c r="BA8" s="27">
        <v>52</v>
      </c>
      <c r="BB8" s="27">
        <v>53</v>
      </c>
      <c r="BC8" s="27">
        <v>54</v>
      </c>
      <c r="BD8" s="260">
        <v>55</v>
      </c>
      <c r="BE8" s="264">
        <v>56</v>
      </c>
      <c r="BF8" s="27">
        <v>57</v>
      </c>
      <c r="BG8" s="27">
        <v>58</v>
      </c>
      <c r="BH8" s="27">
        <v>59</v>
      </c>
      <c r="BI8" s="265">
        <v>61</v>
      </c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8"/>
    </row>
    <row r="9" spans="1:89" s="40" customFormat="1" ht="18.75" customHeight="1">
      <c r="A9" s="29" t="s">
        <v>100</v>
      </c>
      <c r="B9" s="30">
        <f>SUM(B10:B32)</f>
        <v>15019</v>
      </c>
      <c r="C9" s="30">
        <f>SUM(C10:C32)</f>
        <v>15987</v>
      </c>
      <c r="D9" s="31">
        <f aca="true" t="shared" si="0" ref="D9:D32">C9/B9*100</f>
        <v>106.44516945202741</v>
      </c>
      <c r="E9" s="30">
        <f aca="true" t="shared" si="1" ref="E9:E32">C9-B9</f>
        <v>968</v>
      </c>
      <c r="F9" s="30">
        <f>SUM(F10:F32)</f>
        <v>2958</v>
      </c>
      <c r="G9" s="30">
        <f>SUM(G10:G32)</f>
        <v>3101</v>
      </c>
      <c r="H9" s="31">
        <f aca="true" t="shared" si="2" ref="H9:H32">G9/F9*100</f>
        <v>104.83434753211628</v>
      </c>
      <c r="I9" s="30">
        <f aca="true" t="shared" si="3" ref="I9:I32">G9-F9</f>
        <v>143</v>
      </c>
      <c r="J9" s="30">
        <f>SUM(J10:J32)</f>
        <v>827</v>
      </c>
      <c r="K9" s="30">
        <f>SUM(K10:K32)</f>
        <v>1076</v>
      </c>
      <c r="L9" s="31">
        <f aca="true" t="shared" si="4" ref="L9:L32">K9/J9*100</f>
        <v>130.10882708585248</v>
      </c>
      <c r="M9" s="30">
        <f aca="true" t="shared" si="5" ref="M9:M32">K9-J9</f>
        <v>249</v>
      </c>
      <c r="N9" s="30">
        <f>SUM(N10:N32)</f>
        <v>474</v>
      </c>
      <c r="O9" s="30">
        <f>SUM(O10:O32)</f>
        <v>598</v>
      </c>
      <c r="P9" s="32">
        <f aca="true" t="shared" si="6" ref="P9:P32">O9/N9*100</f>
        <v>126.1603375527426</v>
      </c>
      <c r="Q9" s="30">
        <f aca="true" t="shared" si="7" ref="Q9:Q32">O9-N9</f>
        <v>124</v>
      </c>
      <c r="R9" s="30">
        <f>SUM(R10:R32)</f>
        <v>332</v>
      </c>
      <c r="S9" s="30">
        <f>SUM(S10:S32)</f>
        <v>328</v>
      </c>
      <c r="T9" s="32">
        <f aca="true" t="shared" si="8" ref="T9:T32">S9/R9*100</f>
        <v>98.79518072289156</v>
      </c>
      <c r="U9" s="30">
        <f aca="true" t="shared" si="9" ref="U9:U32">S9-R9</f>
        <v>-4</v>
      </c>
      <c r="V9" s="30">
        <f>SUM(V10:V32)</f>
        <v>15557</v>
      </c>
      <c r="W9" s="30">
        <f>SUM(W10:W32)</f>
        <v>16440</v>
      </c>
      <c r="X9" s="31">
        <f aca="true" t="shared" si="10" ref="X9:X32">W9/V9*100</f>
        <v>105.67590152342996</v>
      </c>
      <c r="Y9" s="30">
        <f aca="true" t="shared" si="11" ref="Y9:Y32">W9-V9</f>
        <v>883</v>
      </c>
      <c r="Z9" s="30">
        <f>SUM(Z10:Z32)</f>
        <v>12437</v>
      </c>
      <c r="AA9" s="30">
        <f>SUM(AA10:AA32)</f>
        <v>13480</v>
      </c>
      <c r="AB9" s="31">
        <f aca="true" t="shared" si="12" ref="AB9:AB32">AA9/Z9*100</f>
        <v>108.38626678459435</v>
      </c>
      <c r="AC9" s="35">
        <f aca="true" t="shared" si="13" ref="AC9:AC32">AA9-Z9</f>
        <v>1043</v>
      </c>
      <c r="AD9" s="30">
        <f>SUM(AD10:AD32)</f>
        <v>1605</v>
      </c>
      <c r="AE9" s="30">
        <f>SUM(AE10:AE32)</f>
        <v>1693</v>
      </c>
      <c r="AF9" s="36">
        <f aca="true" t="shared" si="14" ref="AF9:AF32">AE9/AD9*100</f>
        <v>105.4828660436137</v>
      </c>
      <c r="AG9" s="35">
        <f aca="true" t="shared" si="15" ref="AG9:AG32">AE9-AD9</f>
        <v>88</v>
      </c>
      <c r="AH9" s="30">
        <f>SUM(AH10:AH32)</f>
        <v>286</v>
      </c>
      <c r="AI9" s="30">
        <f>SUM(AI10:AI32)</f>
        <v>373</v>
      </c>
      <c r="AJ9" s="32">
        <f aca="true" t="shared" si="16" ref="AJ9:AJ32">AI9/AH9*100</f>
        <v>130.41958041958043</v>
      </c>
      <c r="AK9" s="34">
        <f aca="true" t="shared" si="17" ref="AK9:AK32">AI9-AH9</f>
        <v>87</v>
      </c>
      <c r="AL9" s="37">
        <f>SUM(AL10:AL32)</f>
        <v>992</v>
      </c>
      <c r="AM9" s="37">
        <f>SUM(AM10:AM32)</f>
        <v>1371</v>
      </c>
      <c r="AN9" s="38">
        <f>ROUND(AM9/AL9*100,1)</f>
        <v>138.2</v>
      </c>
      <c r="AO9" s="37">
        <f aca="true" t="shared" si="18" ref="AO9:AO32">AM9-AL9</f>
        <v>379</v>
      </c>
      <c r="AP9" s="30">
        <f>SUM(AP10:AP32)</f>
        <v>3006</v>
      </c>
      <c r="AQ9" s="30">
        <f>SUM(AQ10:AQ32)</f>
        <v>4090</v>
      </c>
      <c r="AR9" s="32">
        <f aca="true" t="shared" si="19" ref="AR9:AR32">ROUND(AQ9/AP9*100,1)</f>
        <v>136.1</v>
      </c>
      <c r="AS9" s="35">
        <f aca="true" t="shared" si="20" ref="AS9:AS32">AQ9-AP9</f>
        <v>1084</v>
      </c>
      <c r="AT9" s="30">
        <f>SUM(AT10:AT32)</f>
        <v>13710</v>
      </c>
      <c r="AU9" s="30">
        <f>SUM(AU10:AU32)</f>
        <v>14568</v>
      </c>
      <c r="AV9" s="32">
        <f aca="true" t="shared" si="21" ref="AV9:AV32">AU9/AT9*100</f>
        <v>106.2582056892779</v>
      </c>
      <c r="AW9" s="30">
        <f aca="true" t="shared" si="22" ref="AW9:AW32">AU9-AT9</f>
        <v>858</v>
      </c>
      <c r="AX9" s="30">
        <f>SUM(AX10:AX32)</f>
        <v>12023</v>
      </c>
      <c r="AY9" s="30">
        <f>SUM(AY10:AY32)</f>
        <v>12927</v>
      </c>
      <c r="AZ9" s="32">
        <f aca="true" t="shared" si="23" ref="AZ9:AZ32">AY9/AX9*100</f>
        <v>107.51892206604008</v>
      </c>
      <c r="BA9" s="30">
        <f aca="true" t="shared" si="24" ref="BA9:BA32">AY9-AX9</f>
        <v>904</v>
      </c>
      <c r="BB9" s="30">
        <v>2431.1</v>
      </c>
      <c r="BC9" s="30">
        <v>2997.9</v>
      </c>
      <c r="BD9" s="261">
        <f aca="true" t="shared" si="25" ref="BD9:BD32">BC9-BB9</f>
        <v>566.8000000000002</v>
      </c>
      <c r="BE9" s="266">
        <f>SUM(BE10:BE32)</f>
        <v>1406</v>
      </c>
      <c r="BF9" s="30">
        <f>SUM(BF10:BF32)</f>
        <v>2088</v>
      </c>
      <c r="BG9" s="32">
        <f aca="true" t="shared" si="26" ref="BG9:BG32">ROUND(BF9/BE9*100,1)</f>
        <v>148.5</v>
      </c>
      <c r="BH9" s="30">
        <f aca="true" t="shared" si="27" ref="BH9:BH32">BF9-BE9</f>
        <v>682</v>
      </c>
      <c r="BI9" s="267">
        <f>SUM(BI10:BI32)</f>
        <v>326</v>
      </c>
      <c r="BJ9" s="241"/>
      <c r="BK9" s="241"/>
      <c r="BL9" s="242"/>
      <c r="BM9" s="243"/>
      <c r="BN9" s="241"/>
      <c r="BO9" s="241"/>
      <c r="BP9" s="242"/>
      <c r="BQ9" s="241"/>
      <c r="BR9" s="241"/>
      <c r="BS9" s="241"/>
      <c r="BT9" s="242"/>
      <c r="BU9" s="241"/>
      <c r="BV9" s="241"/>
      <c r="BW9" s="241"/>
      <c r="BX9" s="241"/>
      <c r="BY9" s="241"/>
      <c r="BZ9" s="241"/>
      <c r="CA9" s="242"/>
      <c r="CB9" s="241"/>
      <c r="CC9" s="241"/>
      <c r="CD9" s="241"/>
      <c r="CE9" s="241"/>
      <c r="CF9" s="241"/>
      <c r="CG9" s="244"/>
      <c r="CH9" s="244"/>
      <c r="CI9" s="245"/>
      <c r="CJ9" s="39"/>
      <c r="CK9" s="39"/>
    </row>
    <row r="10" spans="1:91" ht="21.75" customHeight="1">
      <c r="A10" s="202" t="s">
        <v>125</v>
      </c>
      <c r="B10" s="41">
        <v>565</v>
      </c>
      <c r="C10" s="42">
        <v>628</v>
      </c>
      <c r="D10" s="31">
        <f t="shared" si="0"/>
        <v>111.15044247787611</v>
      </c>
      <c r="E10" s="30">
        <f t="shared" si="1"/>
        <v>63</v>
      </c>
      <c r="F10" s="204">
        <v>138</v>
      </c>
      <c r="G10" s="204">
        <v>135</v>
      </c>
      <c r="H10" s="31">
        <f t="shared" si="2"/>
        <v>97.82608695652173</v>
      </c>
      <c r="I10" s="30">
        <f t="shared" si="3"/>
        <v>-3</v>
      </c>
      <c r="J10" s="41">
        <v>20</v>
      </c>
      <c r="K10" s="41">
        <v>37</v>
      </c>
      <c r="L10" s="31">
        <f t="shared" si="4"/>
        <v>185</v>
      </c>
      <c r="M10" s="30">
        <f t="shared" si="5"/>
        <v>17</v>
      </c>
      <c r="N10" s="43">
        <v>4</v>
      </c>
      <c r="O10" s="41">
        <v>7</v>
      </c>
      <c r="P10" s="32">
        <f t="shared" si="6"/>
        <v>175</v>
      </c>
      <c r="Q10" s="33">
        <f t="shared" si="7"/>
        <v>3</v>
      </c>
      <c r="R10" s="213">
        <v>9</v>
      </c>
      <c r="S10" s="213">
        <v>8</v>
      </c>
      <c r="T10" s="32">
        <f t="shared" si="8"/>
        <v>88.88888888888889</v>
      </c>
      <c r="U10" s="30">
        <f t="shared" si="9"/>
        <v>-1</v>
      </c>
      <c r="V10" s="214">
        <v>714</v>
      </c>
      <c r="W10" s="204">
        <v>816</v>
      </c>
      <c r="X10" s="31">
        <f t="shared" si="10"/>
        <v>114.28571428571428</v>
      </c>
      <c r="Y10" s="30">
        <f t="shared" si="11"/>
        <v>102</v>
      </c>
      <c r="Z10" s="204">
        <v>555</v>
      </c>
      <c r="AA10" s="204">
        <v>618</v>
      </c>
      <c r="AB10" s="31">
        <f t="shared" si="12"/>
        <v>111.35135135135134</v>
      </c>
      <c r="AC10" s="30">
        <f t="shared" si="13"/>
        <v>63</v>
      </c>
      <c r="AD10" s="214">
        <v>56</v>
      </c>
      <c r="AE10" s="215">
        <v>83</v>
      </c>
      <c r="AF10" s="31">
        <f t="shared" si="14"/>
        <v>148.21428571428572</v>
      </c>
      <c r="AG10" s="30">
        <f t="shared" si="15"/>
        <v>27</v>
      </c>
      <c r="AH10" s="203">
        <v>4</v>
      </c>
      <c r="AI10" s="203">
        <v>7</v>
      </c>
      <c r="AJ10" s="32">
        <f t="shared" si="16"/>
        <v>175</v>
      </c>
      <c r="AK10" s="30">
        <f t="shared" si="17"/>
        <v>3</v>
      </c>
      <c r="AL10" s="216">
        <v>17</v>
      </c>
      <c r="AM10" s="217">
        <v>25</v>
      </c>
      <c r="AN10" s="38">
        <f aca="true" t="shared" si="28" ref="AN10:AN32">ROUND(AM10/AL10*100,1)</f>
        <v>147.1</v>
      </c>
      <c r="AO10" s="37">
        <f t="shared" si="18"/>
        <v>8</v>
      </c>
      <c r="AP10" s="44">
        <v>20</v>
      </c>
      <c r="AQ10" s="41">
        <v>42</v>
      </c>
      <c r="AR10" s="32">
        <f t="shared" si="19"/>
        <v>210</v>
      </c>
      <c r="AS10" s="30">
        <f t="shared" si="20"/>
        <v>22</v>
      </c>
      <c r="AT10" s="204">
        <v>521</v>
      </c>
      <c r="AU10" s="218">
        <v>570</v>
      </c>
      <c r="AV10" s="32">
        <f t="shared" si="21"/>
        <v>109.40499040307101</v>
      </c>
      <c r="AW10" s="30">
        <f t="shared" si="22"/>
        <v>49</v>
      </c>
      <c r="AX10" s="204">
        <v>491</v>
      </c>
      <c r="AY10" s="204">
        <v>529</v>
      </c>
      <c r="AZ10" s="32">
        <f t="shared" si="23"/>
        <v>107.73930753564154</v>
      </c>
      <c r="BA10" s="30">
        <f t="shared" si="24"/>
        <v>38</v>
      </c>
      <c r="BB10" s="45">
        <v>1982.3399558498895</v>
      </c>
      <c r="BC10" s="41">
        <v>2853.0562347188265</v>
      </c>
      <c r="BD10" s="261">
        <f t="shared" si="25"/>
        <v>870.716278868937</v>
      </c>
      <c r="BE10" s="268">
        <v>5</v>
      </c>
      <c r="BF10" s="219">
        <v>14</v>
      </c>
      <c r="BG10" s="32">
        <f t="shared" si="26"/>
        <v>280</v>
      </c>
      <c r="BH10" s="30">
        <f t="shared" si="27"/>
        <v>9</v>
      </c>
      <c r="BI10" s="269">
        <v>13</v>
      </c>
      <c r="BJ10" s="246"/>
      <c r="BK10" s="247"/>
      <c r="BL10" s="242"/>
      <c r="BM10" s="241"/>
      <c r="BN10" s="247"/>
      <c r="BO10" s="247"/>
      <c r="BP10" s="242"/>
      <c r="BQ10" s="241"/>
      <c r="BR10" s="248"/>
      <c r="BS10" s="248"/>
      <c r="BT10" s="242"/>
      <c r="BU10" s="241"/>
      <c r="BV10" s="249"/>
      <c r="BW10" s="247"/>
      <c r="BX10" s="241"/>
      <c r="BY10" s="247"/>
      <c r="BZ10" s="247"/>
      <c r="CA10" s="242"/>
      <c r="CB10" s="241"/>
      <c r="CC10" s="247"/>
      <c r="CD10" s="247"/>
      <c r="CE10" s="247"/>
      <c r="CF10" s="241"/>
      <c r="CG10" s="244"/>
      <c r="CH10" s="244"/>
      <c r="CI10" s="245"/>
      <c r="CJ10" s="40"/>
      <c r="CK10" s="40"/>
      <c r="CL10" s="40"/>
      <c r="CM10" s="40"/>
    </row>
    <row r="11" spans="1:91" ht="21.75" customHeight="1">
      <c r="A11" s="202" t="s">
        <v>126</v>
      </c>
      <c r="B11" s="41">
        <v>217</v>
      </c>
      <c r="C11" s="42">
        <v>203</v>
      </c>
      <c r="D11" s="31">
        <f t="shared" si="0"/>
        <v>93.54838709677419</v>
      </c>
      <c r="E11" s="30">
        <f t="shared" si="1"/>
        <v>-14</v>
      </c>
      <c r="F11" s="204">
        <v>28</v>
      </c>
      <c r="G11" s="204">
        <v>30</v>
      </c>
      <c r="H11" s="31">
        <f t="shared" si="2"/>
        <v>107.14285714285714</v>
      </c>
      <c r="I11" s="30">
        <f t="shared" si="3"/>
        <v>2</v>
      </c>
      <c r="J11" s="41">
        <v>10</v>
      </c>
      <c r="K11" s="41">
        <v>5</v>
      </c>
      <c r="L11" s="31">
        <f t="shared" si="4"/>
        <v>50</v>
      </c>
      <c r="M11" s="30">
        <f t="shared" si="5"/>
        <v>-5</v>
      </c>
      <c r="N11" s="43">
        <v>6</v>
      </c>
      <c r="O11" s="41">
        <v>4</v>
      </c>
      <c r="P11" s="32">
        <f t="shared" si="6"/>
        <v>66.66666666666666</v>
      </c>
      <c r="Q11" s="33">
        <f t="shared" si="7"/>
        <v>-2</v>
      </c>
      <c r="R11" s="213">
        <v>1</v>
      </c>
      <c r="S11" s="213">
        <v>0</v>
      </c>
      <c r="T11" s="32">
        <f t="shared" si="8"/>
        <v>0</v>
      </c>
      <c r="U11" s="30">
        <f t="shared" si="9"/>
        <v>-1</v>
      </c>
      <c r="V11" s="214">
        <v>293</v>
      </c>
      <c r="W11" s="204">
        <v>296</v>
      </c>
      <c r="X11" s="31">
        <f t="shared" si="10"/>
        <v>101.02389078498292</v>
      </c>
      <c r="Y11" s="30">
        <f t="shared" si="11"/>
        <v>3</v>
      </c>
      <c r="Z11" s="204">
        <v>207</v>
      </c>
      <c r="AA11" s="204">
        <v>197</v>
      </c>
      <c r="AB11" s="31">
        <f t="shared" si="12"/>
        <v>95.16908212560386</v>
      </c>
      <c r="AC11" s="30">
        <f t="shared" si="13"/>
        <v>-10</v>
      </c>
      <c r="AD11" s="214">
        <v>33</v>
      </c>
      <c r="AE11" s="215">
        <v>56</v>
      </c>
      <c r="AF11" s="31">
        <f t="shared" si="14"/>
        <v>169.6969696969697</v>
      </c>
      <c r="AG11" s="30">
        <f t="shared" si="15"/>
        <v>23</v>
      </c>
      <c r="AH11" s="203">
        <v>1</v>
      </c>
      <c r="AI11" s="203">
        <v>4</v>
      </c>
      <c r="AJ11" s="32">
        <f t="shared" si="16"/>
        <v>400</v>
      </c>
      <c r="AK11" s="30">
        <f t="shared" si="17"/>
        <v>3</v>
      </c>
      <c r="AL11" s="220">
        <v>24</v>
      </c>
      <c r="AM11" s="217">
        <v>22</v>
      </c>
      <c r="AN11" s="38">
        <f t="shared" si="28"/>
        <v>91.7</v>
      </c>
      <c r="AO11" s="37">
        <f t="shared" si="18"/>
        <v>-2</v>
      </c>
      <c r="AP11" s="44">
        <v>37</v>
      </c>
      <c r="AQ11" s="41">
        <v>35</v>
      </c>
      <c r="AR11" s="32">
        <f t="shared" si="19"/>
        <v>94.6</v>
      </c>
      <c r="AS11" s="30">
        <f t="shared" si="20"/>
        <v>-2</v>
      </c>
      <c r="AT11" s="204">
        <v>193</v>
      </c>
      <c r="AU11" s="218">
        <v>194</v>
      </c>
      <c r="AV11" s="32">
        <f t="shared" si="21"/>
        <v>100.51813471502591</v>
      </c>
      <c r="AW11" s="30">
        <f t="shared" si="22"/>
        <v>1</v>
      </c>
      <c r="AX11" s="204">
        <v>176</v>
      </c>
      <c r="AY11" s="204">
        <v>180</v>
      </c>
      <c r="AZ11" s="32">
        <f t="shared" si="23"/>
        <v>102.27272727272727</v>
      </c>
      <c r="BA11" s="30">
        <f t="shared" si="24"/>
        <v>4</v>
      </c>
      <c r="BB11" s="45">
        <v>2512.1739130434785</v>
      </c>
      <c r="BC11" s="41">
        <v>3185.135135135135</v>
      </c>
      <c r="BD11" s="261">
        <f t="shared" si="25"/>
        <v>672.9612220916565</v>
      </c>
      <c r="BE11" s="268">
        <v>26</v>
      </c>
      <c r="BF11" s="219">
        <v>23</v>
      </c>
      <c r="BG11" s="32">
        <f t="shared" si="26"/>
        <v>88.5</v>
      </c>
      <c r="BH11" s="30">
        <f t="shared" si="27"/>
        <v>-3</v>
      </c>
      <c r="BI11" s="269">
        <v>7</v>
      </c>
      <c r="BJ11" s="246"/>
      <c r="BK11" s="247"/>
      <c r="BL11" s="242"/>
      <c r="BM11" s="241"/>
      <c r="BN11" s="247"/>
      <c r="BO11" s="247"/>
      <c r="BP11" s="242"/>
      <c r="BQ11" s="241"/>
      <c r="BR11" s="248"/>
      <c r="BS11" s="248"/>
      <c r="BT11" s="242"/>
      <c r="BU11" s="241"/>
      <c r="BV11" s="249"/>
      <c r="BW11" s="247"/>
      <c r="BX11" s="241"/>
      <c r="BY11" s="247"/>
      <c r="BZ11" s="247"/>
      <c r="CA11" s="242"/>
      <c r="CB11" s="241"/>
      <c r="CC11" s="247"/>
      <c r="CD11" s="247"/>
      <c r="CE11" s="247"/>
      <c r="CF11" s="241"/>
      <c r="CG11" s="244"/>
      <c r="CH11" s="244"/>
      <c r="CI11" s="245"/>
      <c r="CJ11" s="40"/>
      <c r="CK11" s="40"/>
      <c r="CL11" s="40"/>
      <c r="CM11" s="40"/>
    </row>
    <row r="12" spans="1:91" ht="21.75" customHeight="1">
      <c r="A12" s="202" t="s">
        <v>127</v>
      </c>
      <c r="B12" s="41">
        <v>619</v>
      </c>
      <c r="C12" s="42">
        <v>871</v>
      </c>
      <c r="D12" s="31">
        <f t="shared" si="0"/>
        <v>140.7108239095315</v>
      </c>
      <c r="E12" s="30">
        <f t="shared" si="1"/>
        <v>252</v>
      </c>
      <c r="F12" s="204">
        <v>172</v>
      </c>
      <c r="G12" s="204">
        <v>262</v>
      </c>
      <c r="H12" s="31">
        <f t="shared" si="2"/>
        <v>152.32558139534885</v>
      </c>
      <c r="I12" s="30">
        <f t="shared" si="3"/>
        <v>90</v>
      </c>
      <c r="J12" s="41">
        <v>30</v>
      </c>
      <c r="K12" s="41">
        <v>34</v>
      </c>
      <c r="L12" s="31">
        <f t="shared" si="4"/>
        <v>113.33333333333333</v>
      </c>
      <c r="M12" s="30">
        <f t="shared" si="5"/>
        <v>4</v>
      </c>
      <c r="N12" s="43">
        <v>18</v>
      </c>
      <c r="O12" s="41">
        <v>18</v>
      </c>
      <c r="P12" s="32">
        <f t="shared" si="6"/>
        <v>100</v>
      </c>
      <c r="Q12" s="33">
        <f t="shared" si="7"/>
        <v>0</v>
      </c>
      <c r="R12" s="213">
        <v>25</v>
      </c>
      <c r="S12" s="213">
        <v>4</v>
      </c>
      <c r="T12" s="32">
        <f t="shared" si="8"/>
        <v>16</v>
      </c>
      <c r="U12" s="30">
        <f t="shared" si="9"/>
        <v>-21</v>
      </c>
      <c r="V12" s="214">
        <v>608</v>
      </c>
      <c r="W12" s="204">
        <v>862</v>
      </c>
      <c r="X12" s="31">
        <f t="shared" si="10"/>
        <v>141.7763157894737</v>
      </c>
      <c r="Y12" s="30">
        <f t="shared" si="11"/>
        <v>254</v>
      </c>
      <c r="Z12" s="204">
        <v>495</v>
      </c>
      <c r="AA12" s="204">
        <v>783</v>
      </c>
      <c r="AB12" s="31">
        <f t="shared" si="12"/>
        <v>158.1818181818182</v>
      </c>
      <c r="AC12" s="30">
        <f t="shared" si="13"/>
        <v>288</v>
      </c>
      <c r="AD12" s="214">
        <v>58</v>
      </c>
      <c r="AE12" s="215">
        <v>48</v>
      </c>
      <c r="AF12" s="31">
        <f t="shared" si="14"/>
        <v>82.75862068965517</v>
      </c>
      <c r="AG12" s="30">
        <f t="shared" si="15"/>
        <v>-10</v>
      </c>
      <c r="AH12" s="203">
        <v>24</v>
      </c>
      <c r="AI12" s="203">
        <v>13</v>
      </c>
      <c r="AJ12" s="32">
        <f t="shared" si="16"/>
        <v>54.166666666666664</v>
      </c>
      <c r="AK12" s="30">
        <f t="shared" si="17"/>
        <v>-11</v>
      </c>
      <c r="AL12" s="220">
        <v>25</v>
      </c>
      <c r="AM12" s="217">
        <v>28</v>
      </c>
      <c r="AN12" s="38">
        <f t="shared" si="28"/>
        <v>112</v>
      </c>
      <c r="AO12" s="37">
        <f t="shared" si="18"/>
        <v>3</v>
      </c>
      <c r="AP12" s="44">
        <v>101</v>
      </c>
      <c r="AQ12" s="41">
        <v>168</v>
      </c>
      <c r="AR12" s="32">
        <f t="shared" si="19"/>
        <v>166.3</v>
      </c>
      <c r="AS12" s="30">
        <f t="shared" si="20"/>
        <v>67</v>
      </c>
      <c r="AT12" s="204">
        <v>574</v>
      </c>
      <c r="AU12" s="218">
        <v>816</v>
      </c>
      <c r="AV12" s="32">
        <f t="shared" si="21"/>
        <v>142.1602787456446</v>
      </c>
      <c r="AW12" s="30">
        <f t="shared" si="22"/>
        <v>242</v>
      </c>
      <c r="AX12" s="204">
        <v>514</v>
      </c>
      <c r="AY12" s="204">
        <v>751</v>
      </c>
      <c r="AZ12" s="32">
        <f t="shared" si="23"/>
        <v>146.1089494163424</v>
      </c>
      <c r="BA12" s="30">
        <f t="shared" si="24"/>
        <v>237</v>
      </c>
      <c r="BB12" s="45">
        <v>2602.6570048309177</v>
      </c>
      <c r="BC12" s="41">
        <v>3266.5934065934066</v>
      </c>
      <c r="BD12" s="261">
        <f t="shared" si="25"/>
        <v>663.9364017624889</v>
      </c>
      <c r="BE12" s="268">
        <v>67</v>
      </c>
      <c r="BF12" s="219">
        <v>80</v>
      </c>
      <c r="BG12" s="32">
        <f t="shared" si="26"/>
        <v>119.4</v>
      </c>
      <c r="BH12" s="30">
        <f t="shared" si="27"/>
        <v>13</v>
      </c>
      <c r="BI12" s="269">
        <v>17</v>
      </c>
      <c r="BJ12" s="246"/>
      <c r="BK12" s="247"/>
      <c r="BL12" s="242"/>
      <c r="BM12" s="241"/>
      <c r="BN12" s="247"/>
      <c r="BO12" s="247"/>
      <c r="BP12" s="242"/>
      <c r="BQ12" s="241"/>
      <c r="BR12" s="248"/>
      <c r="BS12" s="248"/>
      <c r="BT12" s="242"/>
      <c r="BU12" s="241"/>
      <c r="BV12" s="249"/>
      <c r="BW12" s="247"/>
      <c r="BX12" s="241"/>
      <c r="BY12" s="247"/>
      <c r="BZ12" s="247"/>
      <c r="CA12" s="242"/>
      <c r="CB12" s="241"/>
      <c r="CC12" s="247"/>
      <c r="CD12" s="247"/>
      <c r="CE12" s="247"/>
      <c r="CF12" s="241"/>
      <c r="CG12" s="244"/>
      <c r="CH12" s="244"/>
      <c r="CI12" s="245"/>
      <c r="CJ12" s="40"/>
      <c r="CK12" s="40"/>
      <c r="CL12" s="40"/>
      <c r="CM12" s="40"/>
    </row>
    <row r="13" spans="1:91" ht="21.75" customHeight="1">
      <c r="A13" s="202" t="s">
        <v>128</v>
      </c>
      <c r="B13" s="41">
        <v>422</v>
      </c>
      <c r="C13" s="42">
        <v>360</v>
      </c>
      <c r="D13" s="31">
        <f t="shared" si="0"/>
        <v>85.30805687203792</v>
      </c>
      <c r="E13" s="30">
        <f t="shared" si="1"/>
        <v>-62</v>
      </c>
      <c r="F13" s="204">
        <v>93</v>
      </c>
      <c r="G13" s="204">
        <v>68</v>
      </c>
      <c r="H13" s="31">
        <f t="shared" si="2"/>
        <v>73.11827956989248</v>
      </c>
      <c r="I13" s="30">
        <f t="shared" si="3"/>
        <v>-25</v>
      </c>
      <c r="J13" s="41">
        <v>10</v>
      </c>
      <c r="K13" s="41">
        <v>5</v>
      </c>
      <c r="L13" s="31">
        <f t="shared" si="4"/>
        <v>50</v>
      </c>
      <c r="M13" s="30">
        <f t="shared" si="5"/>
        <v>-5</v>
      </c>
      <c r="N13" s="43">
        <v>6</v>
      </c>
      <c r="O13" s="41">
        <v>1</v>
      </c>
      <c r="P13" s="32">
        <f t="shared" si="6"/>
        <v>16.666666666666664</v>
      </c>
      <c r="Q13" s="33">
        <f t="shared" si="7"/>
        <v>-5</v>
      </c>
      <c r="R13" s="213">
        <v>1</v>
      </c>
      <c r="S13" s="213">
        <v>0</v>
      </c>
      <c r="T13" s="32">
        <f t="shared" si="8"/>
        <v>0</v>
      </c>
      <c r="U13" s="30">
        <f t="shared" si="9"/>
        <v>-1</v>
      </c>
      <c r="V13" s="214">
        <v>527</v>
      </c>
      <c r="W13" s="204">
        <v>475</v>
      </c>
      <c r="X13" s="31">
        <f t="shared" si="10"/>
        <v>90.13282732447819</v>
      </c>
      <c r="Y13" s="30">
        <f t="shared" si="11"/>
        <v>-52</v>
      </c>
      <c r="Z13" s="204">
        <v>405</v>
      </c>
      <c r="AA13" s="204">
        <v>341</v>
      </c>
      <c r="AB13" s="31">
        <f t="shared" si="12"/>
        <v>84.19753086419753</v>
      </c>
      <c r="AC13" s="30">
        <f t="shared" si="13"/>
        <v>-64</v>
      </c>
      <c r="AD13" s="214">
        <v>63</v>
      </c>
      <c r="AE13" s="215">
        <v>101</v>
      </c>
      <c r="AF13" s="31">
        <f t="shared" si="14"/>
        <v>160.31746031746033</v>
      </c>
      <c r="AG13" s="30">
        <f t="shared" si="15"/>
        <v>38</v>
      </c>
      <c r="AH13" s="203">
        <v>30</v>
      </c>
      <c r="AI13" s="203">
        <v>15</v>
      </c>
      <c r="AJ13" s="32">
        <f t="shared" si="16"/>
        <v>50</v>
      </c>
      <c r="AK13" s="30">
        <f t="shared" si="17"/>
        <v>-15</v>
      </c>
      <c r="AL13" s="220">
        <v>20</v>
      </c>
      <c r="AM13" s="217">
        <v>18</v>
      </c>
      <c r="AN13" s="38">
        <f t="shared" si="28"/>
        <v>90</v>
      </c>
      <c r="AO13" s="37">
        <f t="shared" si="18"/>
        <v>-2</v>
      </c>
      <c r="AP13" s="44">
        <v>34</v>
      </c>
      <c r="AQ13" s="41">
        <v>43</v>
      </c>
      <c r="AR13" s="32">
        <f t="shared" si="19"/>
        <v>126.5</v>
      </c>
      <c r="AS13" s="30">
        <f t="shared" si="20"/>
        <v>9</v>
      </c>
      <c r="AT13" s="204">
        <v>369</v>
      </c>
      <c r="AU13" s="218">
        <v>328</v>
      </c>
      <c r="AV13" s="32">
        <f t="shared" si="21"/>
        <v>88.88888888888889</v>
      </c>
      <c r="AW13" s="30">
        <f t="shared" si="22"/>
        <v>-41</v>
      </c>
      <c r="AX13" s="204">
        <v>330</v>
      </c>
      <c r="AY13" s="204">
        <v>295</v>
      </c>
      <c r="AZ13" s="32">
        <f t="shared" si="23"/>
        <v>89.39393939393939</v>
      </c>
      <c r="BA13" s="30">
        <f t="shared" si="24"/>
        <v>-35</v>
      </c>
      <c r="BB13" s="45">
        <v>2255.3113553113553</v>
      </c>
      <c r="BC13" s="41">
        <v>3162.0833333333335</v>
      </c>
      <c r="BD13" s="261">
        <f t="shared" si="25"/>
        <v>906.7719780219782</v>
      </c>
      <c r="BE13" s="268">
        <v>6</v>
      </c>
      <c r="BF13" s="219">
        <v>8</v>
      </c>
      <c r="BG13" s="32">
        <f t="shared" si="26"/>
        <v>133.3</v>
      </c>
      <c r="BH13" s="30">
        <f t="shared" si="27"/>
        <v>2</v>
      </c>
      <c r="BI13" s="269">
        <v>7</v>
      </c>
      <c r="BJ13" s="246"/>
      <c r="BK13" s="247"/>
      <c r="BL13" s="242"/>
      <c r="BM13" s="241"/>
      <c r="BN13" s="247"/>
      <c r="BO13" s="247"/>
      <c r="BP13" s="242"/>
      <c r="BQ13" s="241"/>
      <c r="BR13" s="248"/>
      <c r="BS13" s="248"/>
      <c r="BT13" s="242"/>
      <c r="BU13" s="241"/>
      <c r="BV13" s="249"/>
      <c r="BW13" s="247"/>
      <c r="BX13" s="241"/>
      <c r="BY13" s="247"/>
      <c r="BZ13" s="247"/>
      <c r="CA13" s="242"/>
      <c r="CB13" s="241"/>
      <c r="CC13" s="247"/>
      <c r="CD13" s="247"/>
      <c r="CE13" s="247"/>
      <c r="CF13" s="241"/>
      <c r="CG13" s="244"/>
      <c r="CH13" s="244"/>
      <c r="CI13" s="245"/>
      <c r="CJ13" s="40"/>
      <c r="CK13" s="40"/>
      <c r="CL13" s="40"/>
      <c r="CM13" s="40"/>
    </row>
    <row r="14" spans="1:93" s="20" customFormat="1" ht="21.75" customHeight="1">
      <c r="A14" s="202" t="s">
        <v>129</v>
      </c>
      <c r="B14" s="41">
        <v>370</v>
      </c>
      <c r="C14" s="42">
        <v>326</v>
      </c>
      <c r="D14" s="31">
        <f t="shared" si="0"/>
        <v>88.10810810810811</v>
      </c>
      <c r="E14" s="30">
        <f t="shared" si="1"/>
        <v>-44</v>
      </c>
      <c r="F14" s="204">
        <v>58</v>
      </c>
      <c r="G14" s="204">
        <v>71</v>
      </c>
      <c r="H14" s="31">
        <f t="shared" si="2"/>
        <v>122.41379310344827</v>
      </c>
      <c r="I14" s="30">
        <f t="shared" si="3"/>
        <v>13</v>
      </c>
      <c r="J14" s="41">
        <v>8</v>
      </c>
      <c r="K14" s="41">
        <v>12</v>
      </c>
      <c r="L14" s="31">
        <f t="shared" si="4"/>
        <v>150</v>
      </c>
      <c r="M14" s="30">
        <f t="shared" si="5"/>
        <v>4</v>
      </c>
      <c r="N14" s="43">
        <v>1</v>
      </c>
      <c r="O14" s="41">
        <v>3</v>
      </c>
      <c r="P14" s="32">
        <f t="shared" si="6"/>
        <v>300</v>
      </c>
      <c r="Q14" s="33">
        <f t="shared" si="7"/>
        <v>2</v>
      </c>
      <c r="R14" s="213">
        <v>3</v>
      </c>
      <c r="S14" s="213">
        <v>4</v>
      </c>
      <c r="T14" s="32">
        <f t="shared" si="8"/>
        <v>133.33333333333331</v>
      </c>
      <c r="U14" s="30">
        <f t="shared" si="9"/>
        <v>1</v>
      </c>
      <c r="V14" s="214">
        <v>352</v>
      </c>
      <c r="W14" s="204">
        <v>342</v>
      </c>
      <c r="X14" s="31">
        <f t="shared" si="10"/>
        <v>97.1590909090909</v>
      </c>
      <c r="Y14" s="30">
        <f t="shared" si="11"/>
        <v>-10</v>
      </c>
      <c r="Z14" s="204">
        <v>318</v>
      </c>
      <c r="AA14" s="204">
        <v>284</v>
      </c>
      <c r="AB14" s="31">
        <f t="shared" si="12"/>
        <v>89.30817610062893</v>
      </c>
      <c r="AC14" s="30">
        <f t="shared" si="13"/>
        <v>-34</v>
      </c>
      <c r="AD14" s="214">
        <v>31</v>
      </c>
      <c r="AE14" s="215">
        <v>45</v>
      </c>
      <c r="AF14" s="31">
        <f t="shared" si="14"/>
        <v>145.16129032258064</v>
      </c>
      <c r="AG14" s="30">
        <f t="shared" si="15"/>
        <v>14</v>
      </c>
      <c r="AH14" s="203">
        <v>6</v>
      </c>
      <c r="AI14" s="203">
        <v>3</v>
      </c>
      <c r="AJ14" s="32">
        <f t="shared" si="16"/>
        <v>50</v>
      </c>
      <c r="AK14" s="30">
        <f t="shared" si="17"/>
        <v>-3</v>
      </c>
      <c r="AL14" s="220">
        <v>14</v>
      </c>
      <c r="AM14" s="217">
        <v>28</v>
      </c>
      <c r="AN14" s="38">
        <f t="shared" si="28"/>
        <v>200</v>
      </c>
      <c r="AO14" s="37">
        <f t="shared" si="18"/>
        <v>14</v>
      </c>
      <c r="AP14" s="44">
        <v>23</v>
      </c>
      <c r="AQ14" s="41">
        <v>45</v>
      </c>
      <c r="AR14" s="32">
        <f t="shared" si="19"/>
        <v>195.7</v>
      </c>
      <c r="AS14" s="30">
        <f t="shared" si="20"/>
        <v>22</v>
      </c>
      <c r="AT14" s="204">
        <v>328</v>
      </c>
      <c r="AU14" s="218">
        <v>291</v>
      </c>
      <c r="AV14" s="32">
        <f t="shared" si="21"/>
        <v>88.71951219512195</v>
      </c>
      <c r="AW14" s="30">
        <f t="shared" si="22"/>
        <v>-37</v>
      </c>
      <c r="AX14" s="204">
        <v>276</v>
      </c>
      <c r="AY14" s="204">
        <v>257</v>
      </c>
      <c r="AZ14" s="32">
        <f t="shared" si="23"/>
        <v>93.11594202898551</v>
      </c>
      <c r="BA14" s="30">
        <f t="shared" si="24"/>
        <v>-19</v>
      </c>
      <c r="BB14" s="45">
        <v>2602.4561403508774</v>
      </c>
      <c r="BC14" s="41">
        <v>3076.8115942028985</v>
      </c>
      <c r="BD14" s="261">
        <f t="shared" si="25"/>
        <v>474.3554538520211</v>
      </c>
      <c r="BE14" s="268">
        <v>16</v>
      </c>
      <c r="BF14" s="219">
        <v>30</v>
      </c>
      <c r="BG14" s="32">
        <f t="shared" si="26"/>
        <v>187.5</v>
      </c>
      <c r="BH14" s="30">
        <f t="shared" si="27"/>
        <v>14</v>
      </c>
      <c r="BI14" s="269">
        <v>0</v>
      </c>
      <c r="BJ14" s="246"/>
      <c r="BK14" s="247"/>
      <c r="BL14" s="242"/>
      <c r="BM14" s="241"/>
      <c r="BN14" s="247"/>
      <c r="BO14" s="247"/>
      <c r="BP14" s="242"/>
      <c r="BQ14" s="241"/>
      <c r="BR14" s="248"/>
      <c r="BS14" s="248"/>
      <c r="BT14" s="242"/>
      <c r="BU14" s="241"/>
      <c r="BV14" s="249"/>
      <c r="BW14" s="247"/>
      <c r="BX14" s="241"/>
      <c r="BY14" s="247"/>
      <c r="BZ14" s="247"/>
      <c r="CA14" s="242"/>
      <c r="CB14" s="241"/>
      <c r="CC14" s="247"/>
      <c r="CD14" s="247"/>
      <c r="CE14" s="247"/>
      <c r="CF14" s="241"/>
      <c r="CG14" s="244"/>
      <c r="CH14" s="244"/>
      <c r="CI14" s="245"/>
      <c r="CJ14" s="40"/>
      <c r="CK14" s="40"/>
      <c r="CL14" s="40"/>
      <c r="CM14" s="40"/>
      <c r="CN14" s="14"/>
      <c r="CO14" s="14"/>
    </row>
    <row r="15" spans="1:93" s="20" customFormat="1" ht="21.75" customHeight="1">
      <c r="A15" s="202" t="s">
        <v>130</v>
      </c>
      <c r="B15" s="41">
        <v>1064</v>
      </c>
      <c r="C15" s="42">
        <v>1080</v>
      </c>
      <c r="D15" s="31">
        <f t="shared" si="0"/>
        <v>101.50375939849626</v>
      </c>
      <c r="E15" s="30">
        <f t="shared" si="1"/>
        <v>16</v>
      </c>
      <c r="F15" s="204">
        <v>185</v>
      </c>
      <c r="G15" s="204">
        <v>182</v>
      </c>
      <c r="H15" s="31">
        <f t="shared" si="2"/>
        <v>98.37837837837839</v>
      </c>
      <c r="I15" s="30">
        <f t="shared" si="3"/>
        <v>-3</v>
      </c>
      <c r="J15" s="41">
        <v>54</v>
      </c>
      <c r="K15" s="41">
        <v>70</v>
      </c>
      <c r="L15" s="31">
        <f t="shared" si="4"/>
        <v>129.62962962962962</v>
      </c>
      <c r="M15" s="30">
        <f t="shared" si="5"/>
        <v>16</v>
      </c>
      <c r="N15" s="43">
        <v>32</v>
      </c>
      <c r="O15" s="41">
        <v>26</v>
      </c>
      <c r="P15" s="32">
        <f t="shared" si="6"/>
        <v>81.25</v>
      </c>
      <c r="Q15" s="33">
        <f t="shared" si="7"/>
        <v>-6</v>
      </c>
      <c r="R15" s="213">
        <v>28</v>
      </c>
      <c r="S15" s="213">
        <v>36</v>
      </c>
      <c r="T15" s="32">
        <f t="shared" si="8"/>
        <v>128.57142857142858</v>
      </c>
      <c r="U15" s="30">
        <f t="shared" si="9"/>
        <v>8</v>
      </c>
      <c r="V15" s="214">
        <v>971</v>
      </c>
      <c r="W15" s="204">
        <v>1063</v>
      </c>
      <c r="X15" s="31">
        <f t="shared" si="10"/>
        <v>109.47476828012358</v>
      </c>
      <c r="Y15" s="30">
        <f t="shared" si="11"/>
        <v>92</v>
      </c>
      <c r="Z15" s="204">
        <v>798</v>
      </c>
      <c r="AA15" s="204">
        <v>950</v>
      </c>
      <c r="AB15" s="31">
        <f t="shared" si="12"/>
        <v>119.04761904761905</v>
      </c>
      <c r="AC15" s="30">
        <f t="shared" si="13"/>
        <v>152</v>
      </c>
      <c r="AD15" s="214">
        <v>73</v>
      </c>
      <c r="AE15" s="215">
        <v>58</v>
      </c>
      <c r="AF15" s="31">
        <f t="shared" si="14"/>
        <v>79.45205479452055</v>
      </c>
      <c r="AG15" s="30">
        <f t="shared" si="15"/>
        <v>-15</v>
      </c>
      <c r="AH15" s="203">
        <v>10</v>
      </c>
      <c r="AI15" s="203">
        <v>67</v>
      </c>
      <c r="AJ15" s="32">
        <f t="shared" si="16"/>
        <v>670</v>
      </c>
      <c r="AK15" s="30">
        <f t="shared" si="17"/>
        <v>57</v>
      </c>
      <c r="AL15" s="220">
        <v>50</v>
      </c>
      <c r="AM15" s="217">
        <v>76</v>
      </c>
      <c r="AN15" s="38">
        <f t="shared" si="28"/>
        <v>152</v>
      </c>
      <c r="AO15" s="37">
        <f t="shared" si="18"/>
        <v>26</v>
      </c>
      <c r="AP15" s="44">
        <v>96</v>
      </c>
      <c r="AQ15" s="41">
        <v>175</v>
      </c>
      <c r="AR15" s="32">
        <f t="shared" si="19"/>
        <v>182.3</v>
      </c>
      <c r="AS15" s="30">
        <f t="shared" si="20"/>
        <v>79</v>
      </c>
      <c r="AT15" s="204">
        <v>976</v>
      </c>
      <c r="AU15" s="218">
        <v>971</v>
      </c>
      <c r="AV15" s="32">
        <f t="shared" si="21"/>
        <v>99.48770491803278</v>
      </c>
      <c r="AW15" s="30">
        <f t="shared" si="22"/>
        <v>-5</v>
      </c>
      <c r="AX15" s="204">
        <v>871</v>
      </c>
      <c r="AY15" s="204">
        <v>903</v>
      </c>
      <c r="AZ15" s="32">
        <f t="shared" si="23"/>
        <v>103.67393800229621</v>
      </c>
      <c r="BA15" s="30">
        <f t="shared" si="24"/>
        <v>32</v>
      </c>
      <c r="BB15" s="45">
        <v>1922.5409836065573</v>
      </c>
      <c r="BC15" s="41">
        <v>2513.186813186813</v>
      </c>
      <c r="BD15" s="261">
        <f t="shared" si="25"/>
        <v>590.6458295802558</v>
      </c>
      <c r="BE15" s="268">
        <v>44</v>
      </c>
      <c r="BF15" s="219">
        <v>100</v>
      </c>
      <c r="BG15" s="32">
        <f t="shared" si="26"/>
        <v>227.3</v>
      </c>
      <c r="BH15" s="30">
        <f t="shared" si="27"/>
        <v>56</v>
      </c>
      <c r="BI15" s="269">
        <v>6</v>
      </c>
      <c r="BJ15" s="246"/>
      <c r="BK15" s="247"/>
      <c r="BL15" s="242"/>
      <c r="BM15" s="241"/>
      <c r="BN15" s="247"/>
      <c r="BO15" s="247"/>
      <c r="BP15" s="242"/>
      <c r="BQ15" s="241"/>
      <c r="BR15" s="248"/>
      <c r="BS15" s="248"/>
      <c r="BT15" s="242"/>
      <c r="BU15" s="241"/>
      <c r="BV15" s="249"/>
      <c r="BW15" s="247"/>
      <c r="BX15" s="241"/>
      <c r="BY15" s="247"/>
      <c r="BZ15" s="247"/>
      <c r="CA15" s="242"/>
      <c r="CB15" s="241"/>
      <c r="CC15" s="247"/>
      <c r="CD15" s="247"/>
      <c r="CE15" s="247"/>
      <c r="CF15" s="241"/>
      <c r="CG15" s="244"/>
      <c r="CH15" s="244"/>
      <c r="CI15" s="245"/>
      <c r="CJ15" s="40"/>
      <c r="CK15" s="40"/>
      <c r="CL15" s="40"/>
      <c r="CM15" s="40"/>
      <c r="CN15" s="14"/>
      <c r="CO15" s="14"/>
    </row>
    <row r="16" spans="1:93" s="20" customFormat="1" ht="21.75" customHeight="1">
      <c r="A16" s="202" t="s">
        <v>131</v>
      </c>
      <c r="B16" s="41">
        <v>517</v>
      </c>
      <c r="C16" s="42">
        <v>644</v>
      </c>
      <c r="D16" s="31">
        <f t="shared" si="0"/>
        <v>124.56479690522244</v>
      </c>
      <c r="E16" s="30">
        <f t="shared" si="1"/>
        <v>127</v>
      </c>
      <c r="F16" s="204">
        <v>107</v>
      </c>
      <c r="G16" s="204">
        <v>115</v>
      </c>
      <c r="H16" s="31">
        <f t="shared" si="2"/>
        <v>107.4766355140187</v>
      </c>
      <c r="I16" s="30">
        <f t="shared" si="3"/>
        <v>8</v>
      </c>
      <c r="J16" s="41">
        <v>29</v>
      </c>
      <c r="K16" s="41">
        <v>36</v>
      </c>
      <c r="L16" s="31">
        <f t="shared" si="4"/>
        <v>124.13793103448276</v>
      </c>
      <c r="M16" s="30">
        <f t="shared" si="5"/>
        <v>7</v>
      </c>
      <c r="N16" s="43">
        <v>10</v>
      </c>
      <c r="O16" s="41">
        <v>18</v>
      </c>
      <c r="P16" s="32">
        <f t="shared" si="6"/>
        <v>180</v>
      </c>
      <c r="Q16" s="33">
        <f t="shared" si="7"/>
        <v>8</v>
      </c>
      <c r="R16" s="213">
        <v>36</v>
      </c>
      <c r="S16" s="213">
        <v>9</v>
      </c>
      <c r="T16" s="32">
        <f t="shared" si="8"/>
        <v>25</v>
      </c>
      <c r="U16" s="30">
        <f t="shared" si="9"/>
        <v>-27</v>
      </c>
      <c r="V16" s="214">
        <v>578</v>
      </c>
      <c r="W16" s="204">
        <v>739</v>
      </c>
      <c r="X16" s="31">
        <f t="shared" si="10"/>
        <v>127.8546712802768</v>
      </c>
      <c r="Y16" s="30">
        <f t="shared" si="11"/>
        <v>161</v>
      </c>
      <c r="Z16" s="204">
        <v>497</v>
      </c>
      <c r="AA16" s="204">
        <v>611</v>
      </c>
      <c r="AB16" s="31">
        <f t="shared" si="12"/>
        <v>122.93762575452716</v>
      </c>
      <c r="AC16" s="30">
        <f t="shared" si="13"/>
        <v>114</v>
      </c>
      <c r="AD16" s="214">
        <v>36</v>
      </c>
      <c r="AE16" s="215">
        <v>95</v>
      </c>
      <c r="AF16" s="31">
        <f t="shared" si="14"/>
        <v>263.88888888888886</v>
      </c>
      <c r="AG16" s="30">
        <f t="shared" si="15"/>
        <v>59</v>
      </c>
      <c r="AH16" s="203">
        <v>14</v>
      </c>
      <c r="AI16" s="203">
        <v>10</v>
      </c>
      <c r="AJ16" s="32">
        <f t="shared" si="16"/>
        <v>71.42857142857143</v>
      </c>
      <c r="AK16" s="30">
        <f t="shared" si="17"/>
        <v>-4</v>
      </c>
      <c r="AL16" s="220">
        <v>32</v>
      </c>
      <c r="AM16" s="217">
        <v>34</v>
      </c>
      <c r="AN16" s="38">
        <f t="shared" si="28"/>
        <v>106.3</v>
      </c>
      <c r="AO16" s="37">
        <f t="shared" si="18"/>
        <v>2</v>
      </c>
      <c r="AP16" s="44">
        <v>50</v>
      </c>
      <c r="AQ16" s="41">
        <v>56</v>
      </c>
      <c r="AR16" s="32">
        <f t="shared" si="19"/>
        <v>112</v>
      </c>
      <c r="AS16" s="30">
        <f t="shared" si="20"/>
        <v>6</v>
      </c>
      <c r="AT16" s="204">
        <v>477</v>
      </c>
      <c r="AU16" s="218">
        <v>604</v>
      </c>
      <c r="AV16" s="32">
        <f t="shared" si="21"/>
        <v>126.62473794549267</v>
      </c>
      <c r="AW16" s="30">
        <f t="shared" si="22"/>
        <v>127</v>
      </c>
      <c r="AX16" s="204">
        <v>415</v>
      </c>
      <c r="AY16" s="204">
        <v>524</v>
      </c>
      <c r="AZ16" s="32">
        <f t="shared" si="23"/>
        <v>126.26506024096385</v>
      </c>
      <c r="BA16" s="30">
        <f t="shared" si="24"/>
        <v>109</v>
      </c>
      <c r="BB16" s="45">
        <v>2539.175257731959</v>
      </c>
      <c r="BC16" s="41">
        <v>2880.4761904761904</v>
      </c>
      <c r="BD16" s="261">
        <f t="shared" si="25"/>
        <v>341.30093274423143</v>
      </c>
      <c r="BE16" s="268">
        <v>21</v>
      </c>
      <c r="BF16" s="219">
        <v>26</v>
      </c>
      <c r="BG16" s="32">
        <f t="shared" si="26"/>
        <v>123.8</v>
      </c>
      <c r="BH16" s="30">
        <f t="shared" si="27"/>
        <v>5</v>
      </c>
      <c r="BI16" s="269">
        <v>25</v>
      </c>
      <c r="BJ16" s="246"/>
      <c r="BK16" s="247"/>
      <c r="BL16" s="242"/>
      <c r="BM16" s="241"/>
      <c r="BN16" s="247"/>
      <c r="BO16" s="247"/>
      <c r="BP16" s="242"/>
      <c r="BQ16" s="241"/>
      <c r="BR16" s="248"/>
      <c r="BS16" s="248"/>
      <c r="BT16" s="242"/>
      <c r="BU16" s="241"/>
      <c r="BV16" s="249"/>
      <c r="BW16" s="247"/>
      <c r="BX16" s="241"/>
      <c r="BY16" s="247"/>
      <c r="BZ16" s="247"/>
      <c r="CA16" s="242"/>
      <c r="CB16" s="241"/>
      <c r="CC16" s="247"/>
      <c r="CD16" s="247"/>
      <c r="CE16" s="247"/>
      <c r="CF16" s="241"/>
      <c r="CG16" s="244"/>
      <c r="CH16" s="244"/>
      <c r="CI16" s="245"/>
      <c r="CJ16" s="40"/>
      <c r="CK16" s="40"/>
      <c r="CL16" s="40"/>
      <c r="CM16" s="40"/>
      <c r="CN16" s="14"/>
      <c r="CO16" s="14"/>
    </row>
    <row r="17" spans="1:93" s="20" customFormat="1" ht="21.75" customHeight="1">
      <c r="A17" s="202" t="s">
        <v>145</v>
      </c>
      <c r="B17" s="41">
        <v>911</v>
      </c>
      <c r="C17" s="42">
        <v>1023</v>
      </c>
      <c r="D17" s="31">
        <f t="shared" si="0"/>
        <v>112.29418221734358</v>
      </c>
      <c r="E17" s="30">
        <f t="shared" si="1"/>
        <v>112</v>
      </c>
      <c r="F17" s="204">
        <v>131</v>
      </c>
      <c r="G17" s="204">
        <v>176</v>
      </c>
      <c r="H17" s="31">
        <f t="shared" si="2"/>
        <v>134.35114503816794</v>
      </c>
      <c r="I17" s="30">
        <f t="shared" si="3"/>
        <v>45</v>
      </c>
      <c r="J17" s="41">
        <v>29</v>
      </c>
      <c r="K17" s="41">
        <v>58</v>
      </c>
      <c r="L17" s="31">
        <f t="shared" si="4"/>
        <v>200</v>
      </c>
      <c r="M17" s="30">
        <f t="shared" si="5"/>
        <v>29</v>
      </c>
      <c r="N17" s="43">
        <v>13</v>
      </c>
      <c r="O17" s="41">
        <v>37</v>
      </c>
      <c r="P17" s="32">
        <f t="shared" si="6"/>
        <v>284.61538461538464</v>
      </c>
      <c r="Q17" s="33">
        <f t="shared" si="7"/>
        <v>24</v>
      </c>
      <c r="R17" s="213">
        <v>15</v>
      </c>
      <c r="S17" s="213">
        <v>12</v>
      </c>
      <c r="T17" s="32">
        <f t="shared" si="8"/>
        <v>80</v>
      </c>
      <c r="U17" s="30">
        <f t="shared" si="9"/>
        <v>-3</v>
      </c>
      <c r="V17" s="214">
        <v>685</v>
      </c>
      <c r="W17" s="204">
        <v>868</v>
      </c>
      <c r="X17" s="31">
        <f t="shared" si="10"/>
        <v>126.71532846715327</v>
      </c>
      <c r="Y17" s="30">
        <f t="shared" si="11"/>
        <v>183</v>
      </c>
      <c r="Z17" s="204">
        <v>572</v>
      </c>
      <c r="AA17" s="204">
        <v>737</v>
      </c>
      <c r="AB17" s="31">
        <f t="shared" si="12"/>
        <v>128.84615384615387</v>
      </c>
      <c r="AC17" s="30">
        <f t="shared" si="13"/>
        <v>165</v>
      </c>
      <c r="AD17" s="214">
        <v>86</v>
      </c>
      <c r="AE17" s="215">
        <v>40</v>
      </c>
      <c r="AF17" s="31">
        <f t="shared" si="14"/>
        <v>46.51162790697674</v>
      </c>
      <c r="AG17" s="30">
        <f t="shared" si="15"/>
        <v>-46</v>
      </c>
      <c r="AH17" s="203">
        <v>27</v>
      </c>
      <c r="AI17" s="203">
        <v>32</v>
      </c>
      <c r="AJ17" s="32">
        <f t="shared" si="16"/>
        <v>118.5185185185185</v>
      </c>
      <c r="AK17" s="30">
        <f t="shared" si="17"/>
        <v>5</v>
      </c>
      <c r="AL17" s="220">
        <v>41</v>
      </c>
      <c r="AM17" s="217">
        <v>68</v>
      </c>
      <c r="AN17" s="38">
        <f t="shared" si="28"/>
        <v>165.9</v>
      </c>
      <c r="AO17" s="37">
        <f t="shared" si="18"/>
        <v>27</v>
      </c>
      <c r="AP17" s="44">
        <v>52</v>
      </c>
      <c r="AQ17" s="41">
        <v>114</v>
      </c>
      <c r="AR17" s="32">
        <f t="shared" si="19"/>
        <v>219.2</v>
      </c>
      <c r="AS17" s="30">
        <f t="shared" si="20"/>
        <v>62</v>
      </c>
      <c r="AT17" s="204">
        <v>850</v>
      </c>
      <c r="AU17" s="218">
        <v>965</v>
      </c>
      <c r="AV17" s="32">
        <f t="shared" si="21"/>
        <v>113.52941176470588</v>
      </c>
      <c r="AW17" s="30">
        <f t="shared" si="22"/>
        <v>115</v>
      </c>
      <c r="AX17" s="204">
        <v>737</v>
      </c>
      <c r="AY17" s="204">
        <v>831</v>
      </c>
      <c r="AZ17" s="32">
        <f t="shared" si="23"/>
        <v>112.75440976933515</v>
      </c>
      <c r="BA17" s="30">
        <f t="shared" si="24"/>
        <v>94</v>
      </c>
      <c r="BB17" s="45">
        <v>2514.7606382978724</v>
      </c>
      <c r="BC17" s="41">
        <v>3029.2086330935253</v>
      </c>
      <c r="BD17" s="261">
        <f t="shared" si="25"/>
        <v>514.4479947956529</v>
      </c>
      <c r="BE17" s="268">
        <v>25</v>
      </c>
      <c r="BF17" s="219">
        <v>50</v>
      </c>
      <c r="BG17" s="32">
        <f t="shared" si="26"/>
        <v>200</v>
      </c>
      <c r="BH17" s="30">
        <f t="shared" si="27"/>
        <v>25</v>
      </c>
      <c r="BI17" s="269">
        <v>20</v>
      </c>
      <c r="BJ17" s="246"/>
      <c r="BK17" s="247"/>
      <c r="BL17" s="242"/>
      <c r="BM17" s="241"/>
      <c r="BN17" s="247"/>
      <c r="BO17" s="247"/>
      <c r="BP17" s="242"/>
      <c r="BQ17" s="241"/>
      <c r="BR17" s="248"/>
      <c r="BS17" s="248"/>
      <c r="BT17" s="242"/>
      <c r="BU17" s="241"/>
      <c r="BV17" s="249"/>
      <c r="BW17" s="247"/>
      <c r="BX17" s="241"/>
      <c r="BY17" s="247"/>
      <c r="BZ17" s="247"/>
      <c r="CA17" s="242"/>
      <c r="CB17" s="241"/>
      <c r="CC17" s="247"/>
      <c r="CD17" s="247"/>
      <c r="CE17" s="247"/>
      <c r="CF17" s="241"/>
      <c r="CG17" s="244"/>
      <c r="CH17" s="244"/>
      <c r="CI17" s="245"/>
      <c r="CJ17" s="40"/>
      <c r="CK17" s="40"/>
      <c r="CL17" s="40"/>
      <c r="CM17" s="40"/>
      <c r="CN17" s="14"/>
      <c r="CO17" s="14"/>
    </row>
    <row r="18" spans="1:93" s="20" customFormat="1" ht="21.75" customHeight="1">
      <c r="A18" s="202" t="s">
        <v>132</v>
      </c>
      <c r="B18" s="41">
        <v>1099</v>
      </c>
      <c r="C18" s="42">
        <v>1258</v>
      </c>
      <c r="D18" s="31">
        <f t="shared" si="0"/>
        <v>114.46769790718835</v>
      </c>
      <c r="E18" s="30">
        <f t="shared" si="1"/>
        <v>159</v>
      </c>
      <c r="F18" s="204">
        <v>307</v>
      </c>
      <c r="G18" s="204">
        <v>244</v>
      </c>
      <c r="H18" s="31">
        <f t="shared" si="2"/>
        <v>79.47882736156352</v>
      </c>
      <c r="I18" s="30">
        <f t="shared" si="3"/>
        <v>-63</v>
      </c>
      <c r="J18" s="41">
        <v>25</v>
      </c>
      <c r="K18" s="41">
        <v>25</v>
      </c>
      <c r="L18" s="31">
        <f t="shared" si="4"/>
        <v>100</v>
      </c>
      <c r="M18" s="30">
        <f t="shared" si="5"/>
        <v>0</v>
      </c>
      <c r="N18" s="43">
        <v>19</v>
      </c>
      <c r="O18" s="41">
        <v>8</v>
      </c>
      <c r="P18" s="32">
        <f t="shared" si="6"/>
        <v>42.10526315789473</v>
      </c>
      <c r="Q18" s="33">
        <f t="shared" si="7"/>
        <v>-11</v>
      </c>
      <c r="R18" s="213">
        <v>10</v>
      </c>
      <c r="S18" s="213">
        <v>7</v>
      </c>
      <c r="T18" s="32">
        <f t="shared" si="8"/>
        <v>70</v>
      </c>
      <c r="U18" s="30">
        <f t="shared" si="9"/>
        <v>-3</v>
      </c>
      <c r="V18" s="214">
        <v>1029</v>
      </c>
      <c r="W18" s="204">
        <v>869</v>
      </c>
      <c r="X18" s="31">
        <f t="shared" si="10"/>
        <v>84.45092322643343</v>
      </c>
      <c r="Y18" s="30">
        <f t="shared" si="11"/>
        <v>-160</v>
      </c>
      <c r="Z18" s="204">
        <v>796</v>
      </c>
      <c r="AA18" s="204">
        <v>746</v>
      </c>
      <c r="AB18" s="31">
        <f t="shared" si="12"/>
        <v>93.71859296482413</v>
      </c>
      <c r="AC18" s="30">
        <f t="shared" si="13"/>
        <v>-50</v>
      </c>
      <c r="AD18" s="214">
        <v>43</v>
      </c>
      <c r="AE18" s="215">
        <v>53</v>
      </c>
      <c r="AF18" s="31">
        <f t="shared" si="14"/>
        <v>123.25581395348837</v>
      </c>
      <c r="AG18" s="30">
        <f t="shared" si="15"/>
        <v>10</v>
      </c>
      <c r="AH18" s="203">
        <v>0</v>
      </c>
      <c r="AI18" s="203">
        <v>6</v>
      </c>
      <c r="AJ18" s="32" t="e">
        <f t="shared" si="16"/>
        <v>#DIV/0!</v>
      </c>
      <c r="AK18" s="30">
        <f t="shared" si="17"/>
        <v>6</v>
      </c>
      <c r="AL18" s="220">
        <v>27</v>
      </c>
      <c r="AM18" s="217">
        <v>39</v>
      </c>
      <c r="AN18" s="38">
        <f t="shared" si="28"/>
        <v>144.4</v>
      </c>
      <c r="AO18" s="37">
        <f t="shared" si="18"/>
        <v>12</v>
      </c>
      <c r="AP18" s="44">
        <v>91</v>
      </c>
      <c r="AQ18" s="41">
        <v>96</v>
      </c>
      <c r="AR18" s="32">
        <f t="shared" si="19"/>
        <v>105.5</v>
      </c>
      <c r="AS18" s="30">
        <f t="shared" si="20"/>
        <v>5</v>
      </c>
      <c r="AT18" s="204">
        <v>1054</v>
      </c>
      <c r="AU18" s="218">
        <v>1171</v>
      </c>
      <c r="AV18" s="32">
        <f t="shared" si="21"/>
        <v>111.10056925996206</v>
      </c>
      <c r="AW18" s="30">
        <f t="shared" si="22"/>
        <v>117</v>
      </c>
      <c r="AX18" s="204">
        <v>979</v>
      </c>
      <c r="AY18" s="204">
        <v>1065</v>
      </c>
      <c r="AZ18" s="32">
        <f t="shared" si="23"/>
        <v>108.78447395301328</v>
      </c>
      <c r="BA18" s="30">
        <f t="shared" si="24"/>
        <v>86</v>
      </c>
      <c r="BB18" s="45">
        <v>2837.8706199460917</v>
      </c>
      <c r="BC18" s="41">
        <v>3140.487804878049</v>
      </c>
      <c r="BD18" s="261">
        <f t="shared" si="25"/>
        <v>302.6171849319571</v>
      </c>
      <c r="BE18" s="268">
        <v>64</v>
      </c>
      <c r="BF18" s="219">
        <v>63</v>
      </c>
      <c r="BG18" s="32">
        <f t="shared" si="26"/>
        <v>98.4</v>
      </c>
      <c r="BH18" s="30">
        <f t="shared" si="27"/>
        <v>-1</v>
      </c>
      <c r="BI18" s="269">
        <v>6</v>
      </c>
      <c r="BJ18" s="246"/>
      <c r="BK18" s="247"/>
      <c r="BL18" s="242"/>
      <c r="BM18" s="241"/>
      <c r="BN18" s="247"/>
      <c r="BO18" s="247"/>
      <c r="BP18" s="242"/>
      <c r="BQ18" s="241"/>
      <c r="BR18" s="248"/>
      <c r="BS18" s="248"/>
      <c r="BT18" s="242"/>
      <c r="BU18" s="241"/>
      <c r="BV18" s="249"/>
      <c r="BW18" s="247"/>
      <c r="BX18" s="241"/>
      <c r="BY18" s="247"/>
      <c r="BZ18" s="247"/>
      <c r="CA18" s="242"/>
      <c r="CB18" s="241"/>
      <c r="CC18" s="247"/>
      <c r="CD18" s="247"/>
      <c r="CE18" s="247"/>
      <c r="CF18" s="241"/>
      <c r="CG18" s="244"/>
      <c r="CH18" s="244"/>
      <c r="CI18" s="245"/>
      <c r="CJ18" s="40"/>
      <c r="CK18" s="40"/>
      <c r="CL18" s="40"/>
      <c r="CM18" s="40"/>
      <c r="CN18" s="14"/>
      <c r="CO18" s="14"/>
    </row>
    <row r="19" spans="1:93" s="20" customFormat="1" ht="21.75" customHeight="1">
      <c r="A19" s="202" t="s">
        <v>133</v>
      </c>
      <c r="B19" s="41">
        <v>406</v>
      </c>
      <c r="C19" s="42">
        <v>358</v>
      </c>
      <c r="D19" s="31">
        <f t="shared" si="0"/>
        <v>88.17733990147784</v>
      </c>
      <c r="E19" s="30">
        <f t="shared" si="1"/>
        <v>-48</v>
      </c>
      <c r="F19" s="204">
        <v>59</v>
      </c>
      <c r="G19" s="204">
        <v>65</v>
      </c>
      <c r="H19" s="31">
        <f t="shared" si="2"/>
        <v>110.16949152542372</v>
      </c>
      <c r="I19" s="30">
        <f t="shared" si="3"/>
        <v>6</v>
      </c>
      <c r="J19" s="41">
        <v>16</v>
      </c>
      <c r="K19" s="41">
        <v>19</v>
      </c>
      <c r="L19" s="31">
        <f t="shared" si="4"/>
        <v>118.75</v>
      </c>
      <c r="M19" s="30">
        <f t="shared" si="5"/>
        <v>3</v>
      </c>
      <c r="N19" s="43">
        <v>4</v>
      </c>
      <c r="O19" s="41">
        <v>6</v>
      </c>
      <c r="P19" s="32">
        <f t="shared" si="6"/>
        <v>150</v>
      </c>
      <c r="Q19" s="33">
        <f t="shared" si="7"/>
        <v>2</v>
      </c>
      <c r="R19" s="213">
        <v>1</v>
      </c>
      <c r="S19" s="213">
        <v>3</v>
      </c>
      <c r="T19" s="32">
        <f t="shared" si="8"/>
        <v>300</v>
      </c>
      <c r="U19" s="30">
        <f t="shared" si="9"/>
        <v>2</v>
      </c>
      <c r="V19" s="214">
        <v>590</v>
      </c>
      <c r="W19" s="204">
        <v>428</v>
      </c>
      <c r="X19" s="31">
        <f t="shared" si="10"/>
        <v>72.54237288135593</v>
      </c>
      <c r="Y19" s="30">
        <f t="shared" si="11"/>
        <v>-162</v>
      </c>
      <c r="Z19" s="204">
        <v>369</v>
      </c>
      <c r="AA19" s="204">
        <v>324</v>
      </c>
      <c r="AB19" s="31">
        <f t="shared" si="12"/>
        <v>87.8048780487805</v>
      </c>
      <c r="AC19" s="30">
        <f t="shared" si="13"/>
        <v>-45</v>
      </c>
      <c r="AD19" s="214">
        <v>128</v>
      </c>
      <c r="AE19" s="215">
        <v>77</v>
      </c>
      <c r="AF19" s="31">
        <f t="shared" si="14"/>
        <v>60.15625</v>
      </c>
      <c r="AG19" s="30">
        <f t="shared" si="15"/>
        <v>-51</v>
      </c>
      <c r="AH19" s="203">
        <v>6</v>
      </c>
      <c r="AI19" s="203">
        <v>4</v>
      </c>
      <c r="AJ19" s="32">
        <f t="shared" si="16"/>
        <v>66.66666666666666</v>
      </c>
      <c r="AK19" s="30">
        <f t="shared" si="17"/>
        <v>-2</v>
      </c>
      <c r="AL19" s="220">
        <v>16</v>
      </c>
      <c r="AM19" s="217">
        <v>19</v>
      </c>
      <c r="AN19" s="38">
        <f t="shared" si="28"/>
        <v>118.8</v>
      </c>
      <c r="AO19" s="37">
        <f t="shared" si="18"/>
        <v>3</v>
      </c>
      <c r="AP19" s="44">
        <v>31</v>
      </c>
      <c r="AQ19" s="41">
        <v>35</v>
      </c>
      <c r="AR19" s="32">
        <f t="shared" si="19"/>
        <v>112.9</v>
      </c>
      <c r="AS19" s="30">
        <f t="shared" si="20"/>
        <v>4</v>
      </c>
      <c r="AT19" s="204">
        <v>362</v>
      </c>
      <c r="AU19" s="218">
        <v>322</v>
      </c>
      <c r="AV19" s="32">
        <f t="shared" si="21"/>
        <v>88.95027624309392</v>
      </c>
      <c r="AW19" s="30">
        <f t="shared" si="22"/>
        <v>-40</v>
      </c>
      <c r="AX19" s="204">
        <v>305</v>
      </c>
      <c r="AY19" s="204">
        <v>280</v>
      </c>
      <c r="AZ19" s="32">
        <f t="shared" si="23"/>
        <v>91.80327868852459</v>
      </c>
      <c r="BA19" s="30">
        <f t="shared" si="24"/>
        <v>-25</v>
      </c>
      <c r="BB19" s="45">
        <v>1991.1167512690356</v>
      </c>
      <c r="BC19" s="41">
        <v>2521.212121212121</v>
      </c>
      <c r="BD19" s="261">
        <f t="shared" si="25"/>
        <v>530.0953699430854</v>
      </c>
      <c r="BE19" s="268">
        <v>9</v>
      </c>
      <c r="BF19" s="219">
        <v>8</v>
      </c>
      <c r="BG19" s="32">
        <f t="shared" si="26"/>
        <v>88.9</v>
      </c>
      <c r="BH19" s="30">
        <f t="shared" si="27"/>
        <v>-1</v>
      </c>
      <c r="BI19" s="269">
        <v>7</v>
      </c>
      <c r="BJ19" s="246"/>
      <c r="BK19" s="247"/>
      <c r="BL19" s="242"/>
      <c r="BM19" s="241"/>
      <c r="BN19" s="247"/>
      <c r="BO19" s="247"/>
      <c r="BP19" s="242"/>
      <c r="BQ19" s="241"/>
      <c r="BR19" s="248"/>
      <c r="BS19" s="248"/>
      <c r="BT19" s="242"/>
      <c r="BU19" s="241"/>
      <c r="BV19" s="249"/>
      <c r="BW19" s="247"/>
      <c r="BX19" s="241"/>
      <c r="BY19" s="247"/>
      <c r="BZ19" s="247"/>
      <c r="CA19" s="242"/>
      <c r="CB19" s="241"/>
      <c r="CC19" s="247"/>
      <c r="CD19" s="247"/>
      <c r="CE19" s="247"/>
      <c r="CF19" s="241"/>
      <c r="CG19" s="244"/>
      <c r="CH19" s="244"/>
      <c r="CI19" s="245"/>
      <c r="CJ19" s="40"/>
      <c r="CK19" s="40"/>
      <c r="CL19" s="40"/>
      <c r="CM19" s="40"/>
      <c r="CN19" s="14"/>
      <c r="CO19" s="14"/>
    </row>
    <row r="20" spans="1:93" s="46" customFormat="1" ht="21.75" customHeight="1">
      <c r="A20" s="202" t="s">
        <v>134</v>
      </c>
      <c r="B20" s="41">
        <v>405</v>
      </c>
      <c r="C20" s="42">
        <v>354</v>
      </c>
      <c r="D20" s="31">
        <f t="shared" si="0"/>
        <v>87.4074074074074</v>
      </c>
      <c r="E20" s="30">
        <f t="shared" si="1"/>
        <v>-51</v>
      </c>
      <c r="F20" s="204">
        <v>62</v>
      </c>
      <c r="G20" s="204">
        <v>46</v>
      </c>
      <c r="H20" s="31">
        <f t="shared" si="2"/>
        <v>74.19354838709677</v>
      </c>
      <c r="I20" s="30">
        <f t="shared" si="3"/>
        <v>-16</v>
      </c>
      <c r="J20" s="41">
        <v>4</v>
      </c>
      <c r="K20" s="41">
        <v>14</v>
      </c>
      <c r="L20" s="31">
        <f t="shared" si="4"/>
        <v>350</v>
      </c>
      <c r="M20" s="30">
        <f t="shared" si="5"/>
        <v>10</v>
      </c>
      <c r="N20" s="43">
        <v>0</v>
      </c>
      <c r="O20" s="41">
        <v>6</v>
      </c>
      <c r="P20" s="32" t="e">
        <f t="shared" si="6"/>
        <v>#DIV/0!</v>
      </c>
      <c r="Q20" s="33">
        <f t="shared" si="7"/>
        <v>6</v>
      </c>
      <c r="R20" s="203">
        <v>1</v>
      </c>
      <c r="S20" s="203">
        <v>0</v>
      </c>
      <c r="T20" s="32">
        <f t="shared" si="8"/>
        <v>0</v>
      </c>
      <c r="U20" s="30">
        <f t="shared" si="9"/>
        <v>-1</v>
      </c>
      <c r="V20" s="214">
        <v>310</v>
      </c>
      <c r="W20" s="204">
        <v>285</v>
      </c>
      <c r="X20" s="31">
        <f t="shared" si="10"/>
        <v>91.93548387096774</v>
      </c>
      <c r="Y20" s="30">
        <f t="shared" si="11"/>
        <v>-25</v>
      </c>
      <c r="Z20" s="204">
        <v>300</v>
      </c>
      <c r="AA20" s="204">
        <v>276</v>
      </c>
      <c r="AB20" s="31">
        <f t="shared" si="12"/>
        <v>92</v>
      </c>
      <c r="AC20" s="30">
        <f t="shared" si="13"/>
        <v>-24</v>
      </c>
      <c r="AD20" s="214">
        <v>10</v>
      </c>
      <c r="AE20" s="215">
        <v>3</v>
      </c>
      <c r="AF20" s="31">
        <f t="shared" si="14"/>
        <v>30</v>
      </c>
      <c r="AG20" s="30">
        <f t="shared" si="15"/>
        <v>-7</v>
      </c>
      <c r="AH20" s="203">
        <v>1</v>
      </c>
      <c r="AI20" s="203">
        <v>9</v>
      </c>
      <c r="AJ20" s="32">
        <f t="shared" si="16"/>
        <v>900</v>
      </c>
      <c r="AK20" s="30">
        <f t="shared" si="17"/>
        <v>8</v>
      </c>
      <c r="AL20" s="220">
        <v>11</v>
      </c>
      <c r="AM20" s="217">
        <v>17</v>
      </c>
      <c r="AN20" s="38">
        <f t="shared" si="28"/>
        <v>154.5</v>
      </c>
      <c r="AO20" s="37">
        <f t="shared" si="18"/>
        <v>6</v>
      </c>
      <c r="AP20" s="44">
        <v>30</v>
      </c>
      <c r="AQ20" s="41">
        <v>32</v>
      </c>
      <c r="AR20" s="32">
        <f t="shared" si="19"/>
        <v>106.7</v>
      </c>
      <c r="AS20" s="30">
        <f t="shared" si="20"/>
        <v>2</v>
      </c>
      <c r="AT20" s="204">
        <v>358</v>
      </c>
      <c r="AU20" s="218">
        <v>322</v>
      </c>
      <c r="AV20" s="32">
        <f t="shared" si="21"/>
        <v>89.94413407821229</v>
      </c>
      <c r="AW20" s="30">
        <f t="shared" si="22"/>
        <v>-36</v>
      </c>
      <c r="AX20" s="204">
        <v>324</v>
      </c>
      <c r="AY20" s="204">
        <v>293</v>
      </c>
      <c r="AZ20" s="32">
        <f t="shared" si="23"/>
        <v>90.4320987654321</v>
      </c>
      <c r="BA20" s="30">
        <f t="shared" si="24"/>
        <v>-31</v>
      </c>
      <c r="BB20" s="45">
        <v>1978.7162162162163</v>
      </c>
      <c r="BC20" s="41">
        <v>2304.2735042735044</v>
      </c>
      <c r="BD20" s="261">
        <f t="shared" si="25"/>
        <v>325.55728805728813</v>
      </c>
      <c r="BE20" s="268">
        <v>11</v>
      </c>
      <c r="BF20" s="219">
        <v>8</v>
      </c>
      <c r="BG20" s="32" t="s">
        <v>33</v>
      </c>
      <c r="BH20" s="30">
        <f t="shared" si="27"/>
        <v>-3</v>
      </c>
      <c r="BI20" s="269">
        <v>14</v>
      </c>
      <c r="BJ20" s="246"/>
      <c r="BK20" s="247"/>
      <c r="BL20" s="242"/>
      <c r="BM20" s="241"/>
      <c r="BN20" s="247"/>
      <c r="BO20" s="247"/>
      <c r="BP20" s="242"/>
      <c r="BQ20" s="241"/>
      <c r="BR20" s="248"/>
      <c r="BS20" s="248"/>
      <c r="BT20" s="242"/>
      <c r="BU20" s="241"/>
      <c r="BV20" s="249"/>
      <c r="BW20" s="247"/>
      <c r="BX20" s="241"/>
      <c r="BY20" s="247"/>
      <c r="BZ20" s="247"/>
      <c r="CA20" s="242"/>
      <c r="CB20" s="241"/>
      <c r="CC20" s="247"/>
      <c r="CD20" s="247"/>
      <c r="CE20" s="247"/>
      <c r="CF20" s="241"/>
      <c r="CG20" s="244"/>
      <c r="CH20" s="244"/>
      <c r="CI20" s="245"/>
      <c r="CJ20" s="40"/>
      <c r="CK20" s="40"/>
      <c r="CL20" s="40"/>
      <c r="CM20" s="40"/>
      <c r="CN20" s="14"/>
      <c r="CO20" s="14"/>
    </row>
    <row r="21" spans="1:93" s="20" customFormat="1" ht="21.75" customHeight="1">
      <c r="A21" s="202" t="s">
        <v>135</v>
      </c>
      <c r="B21" s="41">
        <v>445</v>
      </c>
      <c r="C21" s="42">
        <v>465</v>
      </c>
      <c r="D21" s="31">
        <f t="shared" si="0"/>
        <v>104.49438202247192</v>
      </c>
      <c r="E21" s="30">
        <f t="shared" si="1"/>
        <v>20</v>
      </c>
      <c r="F21" s="204">
        <v>64</v>
      </c>
      <c r="G21" s="204">
        <v>67</v>
      </c>
      <c r="H21" s="31">
        <f t="shared" si="2"/>
        <v>104.6875</v>
      </c>
      <c r="I21" s="30">
        <f t="shared" si="3"/>
        <v>3</v>
      </c>
      <c r="J21" s="41">
        <v>7</v>
      </c>
      <c r="K21" s="41">
        <v>9</v>
      </c>
      <c r="L21" s="31">
        <f t="shared" si="4"/>
        <v>128.57142857142858</v>
      </c>
      <c r="M21" s="30">
        <f t="shared" si="5"/>
        <v>2</v>
      </c>
      <c r="N21" s="43">
        <v>1</v>
      </c>
      <c r="O21" s="41">
        <v>0</v>
      </c>
      <c r="P21" s="32">
        <f t="shared" si="6"/>
        <v>0</v>
      </c>
      <c r="Q21" s="33">
        <f t="shared" si="7"/>
        <v>-1</v>
      </c>
      <c r="R21" s="213">
        <v>0</v>
      </c>
      <c r="S21" s="213">
        <v>2</v>
      </c>
      <c r="T21" s="32" t="e">
        <f t="shared" si="8"/>
        <v>#DIV/0!</v>
      </c>
      <c r="U21" s="30">
        <f t="shared" si="9"/>
        <v>2</v>
      </c>
      <c r="V21" s="214">
        <v>476</v>
      </c>
      <c r="W21" s="204">
        <v>509</v>
      </c>
      <c r="X21" s="31">
        <f t="shared" si="10"/>
        <v>106.9327731092437</v>
      </c>
      <c r="Y21" s="30">
        <f t="shared" si="11"/>
        <v>33</v>
      </c>
      <c r="Z21" s="204">
        <v>342</v>
      </c>
      <c r="AA21" s="204">
        <v>403</v>
      </c>
      <c r="AB21" s="31">
        <f t="shared" si="12"/>
        <v>117.83625730994152</v>
      </c>
      <c r="AC21" s="30">
        <f t="shared" si="13"/>
        <v>61</v>
      </c>
      <c r="AD21" s="214">
        <v>122</v>
      </c>
      <c r="AE21" s="215">
        <v>80</v>
      </c>
      <c r="AF21" s="31">
        <f t="shared" si="14"/>
        <v>65.57377049180327</v>
      </c>
      <c r="AG21" s="30">
        <f t="shared" si="15"/>
        <v>-42</v>
      </c>
      <c r="AH21" s="203">
        <v>0</v>
      </c>
      <c r="AI21" s="203">
        <v>2</v>
      </c>
      <c r="AJ21" s="32" t="e">
        <f t="shared" si="16"/>
        <v>#DIV/0!</v>
      </c>
      <c r="AK21" s="30">
        <f t="shared" si="17"/>
        <v>2</v>
      </c>
      <c r="AL21" s="220">
        <v>21</v>
      </c>
      <c r="AM21" s="217">
        <v>18</v>
      </c>
      <c r="AN21" s="38">
        <f t="shared" si="28"/>
        <v>85.7</v>
      </c>
      <c r="AO21" s="37">
        <f t="shared" si="18"/>
        <v>-3</v>
      </c>
      <c r="AP21" s="44">
        <v>74</v>
      </c>
      <c r="AQ21" s="41">
        <v>113</v>
      </c>
      <c r="AR21" s="32">
        <f t="shared" si="19"/>
        <v>152.7</v>
      </c>
      <c r="AS21" s="30">
        <f t="shared" si="20"/>
        <v>39</v>
      </c>
      <c r="AT21" s="204">
        <v>410</v>
      </c>
      <c r="AU21" s="218">
        <v>418</v>
      </c>
      <c r="AV21" s="32">
        <f t="shared" si="21"/>
        <v>101.95121951219512</v>
      </c>
      <c r="AW21" s="30">
        <f t="shared" si="22"/>
        <v>8</v>
      </c>
      <c r="AX21" s="204">
        <v>347</v>
      </c>
      <c r="AY21" s="204">
        <v>344</v>
      </c>
      <c r="AZ21" s="32">
        <f t="shared" si="23"/>
        <v>99.13544668587896</v>
      </c>
      <c r="BA21" s="30">
        <f t="shared" si="24"/>
        <v>-3</v>
      </c>
      <c r="BB21" s="45">
        <v>1986.6863905325445</v>
      </c>
      <c r="BC21" s="41">
        <v>2741.1371237458193</v>
      </c>
      <c r="BD21" s="261">
        <f t="shared" si="25"/>
        <v>754.4507332132748</v>
      </c>
      <c r="BE21" s="268">
        <v>33</v>
      </c>
      <c r="BF21" s="219">
        <v>63</v>
      </c>
      <c r="BG21" s="32">
        <f t="shared" si="26"/>
        <v>190.9</v>
      </c>
      <c r="BH21" s="30">
        <f t="shared" si="27"/>
        <v>30</v>
      </c>
      <c r="BI21" s="269">
        <v>2</v>
      </c>
      <c r="BJ21" s="246"/>
      <c r="BK21" s="247"/>
      <c r="BL21" s="242"/>
      <c r="BM21" s="241"/>
      <c r="BN21" s="247"/>
      <c r="BO21" s="247"/>
      <c r="BP21" s="242"/>
      <c r="BQ21" s="241"/>
      <c r="BR21" s="248"/>
      <c r="BS21" s="248"/>
      <c r="BT21" s="242"/>
      <c r="BU21" s="241"/>
      <c r="BV21" s="249"/>
      <c r="BW21" s="247"/>
      <c r="BX21" s="241"/>
      <c r="BY21" s="247"/>
      <c r="BZ21" s="247"/>
      <c r="CA21" s="242"/>
      <c r="CB21" s="241"/>
      <c r="CC21" s="247"/>
      <c r="CD21" s="247"/>
      <c r="CE21" s="247"/>
      <c r="CF21" s="241"/>
      <c r="CG21" s="244"/>
      <c r="CH21" s="244"/>
      <c r="CI21" s="245"/>
      <c r="CJ21" s="40"/>
      <c r="CK21" s="40"/>
      <c r="CL21" s="40"/>
      <c r="CM21" s="40"/>
      <c r="CN21" s="14"/>
      <c r="CO21" s="14"/>
    </row>
    <row r="22" spans="1:93" s="20" customFormat="1" ht="21.75" customHeight="1">
      <c r="A22" s="202" t="s">
        <v>136</v>
      </c>
      <c r="B22" s="41">
        <v>1050</v>
      </c>
      <c r="C22" s="42">
        <v>1126</v>
      </c>
      <c r="D22" s="31">
        <f t="shared" si="0"/>
        <v>107.23809523809524</v>
      </c>
      <c r="E22" s="30">
        <f t="shared" si="1"/>
        <v>76</v>
      </c>
      <c r="F22" s="204">
        <v>136</v>
      </c>
      <c r="G22" s="204">
        <v>223</v>
      </c>
      <c r="H22" s="31">
        <f t="shared" si="2"/>
        <v>163.97058823529412</v>
      </c>
      <c r="I22" s="30">
        <f t="shared" si="3"/>
        <v>87</v>
      </c>
      <c r="J22" s="41">
        <v>41</v>
      </c>
      <c r="K22" s="41">
        <v>62</v>
      </c>
      <c r="L22" s="31">
        <f t="shared" si="4"/>
        <v>151.21951219512195</v>
      </c>
      <c r="M22" s="30">
        <f t="shared" si="5"/>
        <v>21</v>
      </c>
      <c r="N22" s="43">
        <v>18</v>
      </c>
      <c r="O22" s="41">
        <v>45</v>
      </c>
      <c r="P22" s="32">
        <f t="shared" si="6"/>
        <v>250</v>
      </c>
      <c r="Q22" s="33">
        <f t="shared" si="7"/>
        <v>27</v>
      </c>
      <c r="R22" s="213">
        <v>21</v>
      </c>
      <c r="S22" s="213">
        <v>17</v>
      </c>
      <c r="T22" s="32">
        <f t="shared" si="8"/>
        <v>80.95238095238095</v>
      </c>
      <c r="U22" s="30">
        <f t="shared" si="9"/>
        <v>-4</v>
      </c>
      <c r="V22" s="214">
        <v>1076</v>
      </c>
      <c r="W22" s="204">
        <v>1188</v>
      </c>
      <c r="X22" s="31">
        <f t="shared" si="10"/>
        <v>110.4089219330855</v>
      </c>
      <c r="Y22" s="30">
        <f t="shared" si="11"/>
        <v>112</v>
      </c>
      <c r="Z22" s="204">
        <v>952</v>
      </c>
      <c r="AA22" s="204">
        <v>994</v>
      </c>
      <c r="AB22" s="31">
        <f t="shared" si="12"/>
        <v>104.41176470588236</v>
      </c>
      <c r="AC22" s="30">
        <f t="shared" si="13"/>
        <v>42</v>
      </c>
      <c r="AD22" s="214">
        <v>112</v>
      </c>
      <c r="AE22" s="215">
        <v>156</v>
      </c>
      <c r="AF22" s="31">
        <f t="shared" si="14"/>
        <v>139.28571428571428</v>
      </c>
      <c r="AG22" s="30">
        <f t="shared" si="15"/>
        <v>44</v>
      </c>
      <c r="AH22" s="203">
        <v>7</v>
      </c>
      <c r="AI22" s="203">
        <v>18</v>
      </c>
      <c r="AJ22" s="32">
        <f t="shared" si="16"/>
        <v>257.14285714285717</v>
      </c>
      <c r="AK22" s="30">
        <f t="shared" si="17"/>
        <v>11</v>
      </c>
      <c r="AL22" s="220">
        <v>35</v>
      </c>
      <c r="AM22" s="217">
        <v>51</v>
      </c>
      <c r="AN22" s="38">
        <f t="shared" si="28"/>
        <v>145.7</v>
      </c>
      <c r="AO22" s="37">
        <f t="shared" si="18"/>
        <v>16</v>
      </c>
      <c r="AP22" s="44">
        <v>59</v>
      </c>
      <c r="AQ22" s="41">
        <v>99</v>
      </c>
      <c r="AR22" s="32">
        <f t="shared" si="19"/>
        <v>167.8</v>
      </c>
      <c r="AS22" s="30">
        <f t="shared" si="20"/>
        <v>40</v>
      </c>
      <c r="AT22" s="204">
        <v>954</v>
      </c>
      <c r="AU22" s="218">
        <v>1032</v>
      </c>
      <c r="AV22" s="32">
        <f t="shared" si="21"/>
        <v>108.17610062893081</v>
      </c>
      <c r="AW22" s="30">
        <f t="shared" si="22"/>
        <v>78</v>
      </c>
      <c r="AX22" s="204">
        <v>849</v>
      </c>
      <c r="AY22" s="204">
        <v>915</v>
      </c>
      <c r="AZ22" s="32">
        <f t="shared" si="23"/>
        <v>107.77385159010602</v>
      </c>
      <c r="BA22" s="30">
        <f t="shared" si="24"/>
        <v>66</v>
      </c>
      <c r="BB22" s="45">
        <v>2732.404181184669</v>
      </c>
      <c r="BC22" s="41">
        <v>2966.7586206896553</v>
      </c>
      <c r="BD22" s="261">
        <f t="shared" si="25"/>
        <v>234.3544395049862</v>
      </c>
      <c r="BE22" s="268">
        <v>22</v>
      </c>
      <c r="BF22" s="219">
        <v>34</v>
      </c>
      <c r="BG22" s="32">
        <f t="shared" si="26"/>
        <v>154.5</v>
      </c>
      <c r="BH22" s="30">
        <f t="shared" si="27"/>
        <v>12</v>
      </c>
      <c r="BI22" s="269">
        <v>20</v>
      </c>
      <c r="BJ22" s="246"/>
      <c r="BK22" s="247"/>
      <c r="BL22" s="242"/>
      <c r="BM22" s="241"/>
      <c r="BN22" s="247"/>
      <c r="BO22" s="247"/>
      <c r="BP22" s="242"/>
      <c r="BQ22" s="241"/>
      <c r="BR22" s="248"/>
      <c r="BS22" s="248"/>
      <c r="BT22" s="242"/>
      <c r="BU22" s="241"/>
      <c r="BV22" s="249"/>
      <c r="BW22" s="247"/>
      <c r="BX22" s="241"/>
      <c r="BY22" s="247"/>
      <c r="BZ22" s="247"/>
      <c r="CA22" s="242"/>
      <c r="CB22" s="241"/>
      <c r="CC22" s="247"/>
      <c r="CD22" s="247"/>
      <c r="CE22" s="247"/>
      <c r="CF22" s="241"/>
      <c r="CG22" s="244"/>
      <c r="CH22" s="244"/>
      <c r="CI22" s="245"/>
      <c r="CJ22" s="40"/>
      <c r="CK22" s="40"/>
      <c r="CL22" s="40"/>
      <c r="CM22" s="40"/>
      <c r="CN22" s="14"/>
      <c r="CO22" s="14"/>
    </row>
    <row r="23" spans="1:93" s="20" customFormat="1" ht="21.75" customHeight="1">
      <c r="A23" s="202" t="s">
        <v>146</v>
      </c>
      <c r="B23" s="41">
        <v>780</v>
      </c>
      <c r="C23" s="42">
        <v>779</v>
      </c>
      <c r="D23" s="31">
        <f t="shared" si="0"/>
        <v>99.87179487179488</v>
      </c>
      <c r="E23" s="30">
        <f t="shared" si="1"/>
        <v>-1</v>
      </c>
      <c r="F23" s="204">
        <v>203</v>
      </c>
      <c r="G23" s="204">
        <v>180</v>
      </c>
      <c r="H23" s="31">
        <f t="shared" si="2"/>
        <v>88.66995073891626</v>
      </c>
      <c r="I23" s="30">
        <f t="shared" si="3"/>
        <v>-23</v>
      </c>
      <c r="J23" s="41">
        <v>49</v>
      </c>
      <c r="K23" s="41">
        <v>48</v>
      </c>
      <c r="L23" s="31">
        <f t="shared" si="4"/>
        <v>97.95918367346938</v>
      </c>
      <c r="M23" s="30">
        <f t="shared" si="5"/>
        <v>-1</v>
      </c>
      <c r="N23" s="43">
        <v>22</v>
      </c>
      <c r="O23" s="41">
        <v>29</v>
      </c>
      <c r="P23" s="32">
        <f t="shared" si="6"/>
        <v>131.8181818181818</v>
      </c>
      <c r="Q23" s="33">
        <f t="shared" si="7"/>
        <v>7</v>
      </c>
      <c r="R23" s="213">
        <v>26</v>
      </c>
      <c r="S23" s="213">
        <v>20</v>
      </c>
      <c r="T23" s="32">
        <f t="shared" si="8"/>
        <v>76.92307692307693</v>
      </c>
      <c r="U23" s="30">
        <f t="shared" si="9"/>
        <v>-6</v>
      </c>
      <c r="V23" s="214">
        <v>771</v>
      </c>
      <c r="W23" s="204">
        <v>799</v>
      </c>
      <c r="X23" s="31">
        <f t="shared" si="10"/>
        <v>103.63164721141376</v>
      </c>
      <c r="Y23" s="30">
        <f t="shared" si="11"/>
        <v>28</v>
      </c>
      <c r="Z23" s="204">
        <v>710</v>
      </c>
      <c r="AA23" s="204">
        <v>698</v>
      </c>
      <c r="AB23" s="31">
        <f t="shared" si="12"/>
        <v>98.30985915492958</v>
      </c>
      <c r="AC23" s="30">
        <f t="shared" si="13"/>
        <v>-12</v>
      </c>
      <c r="AD23" s="214">
        <v>25</v>
      </c>
      <c r="AE23" s="215">
        <v>80</v>
      </c>
      <c r="AF23" s="31">
        <f t="shared" si="14"/>
        <v>320</v>
      </c>
      <c r="AG23" s="30">
        <f t="shared" si="15"/>
        <v>55</v>
      </c>
      <c r="AH23" s="203">
        <v>14</v>
      </c>
      <c r="AI23" s="203">
        <v>16</v>
      </c>
      <c r="AJ23" s="32">
        <f t="shared" si="16"/>
        <v>114.28571428571428</v>
      </c>
      <c r="AK23" s="30">
        <f t="shared" si="17"/>
        <v>2</v>
      </c>
      <c r="AL23" s="220">
        <v>67</v>
      </c>
      <c r="AM23" s="217">
        <v>80</v>
      </c>
      <c r="AN23" s="38">
        <f t="shared" si="28"/>
        <v>119.4</v>
      </c>
      <c r="AO23" s="37">
        <f t="shared" si="18"/>
        <v>13</v>
      </c>
      <c r="AP23" s="44">
        <v>137</v>
      </c>
      <c r="AQ23" s="41">
        <v>145</v>
      </c>
      <c r="AR23" s="32">
        <f t="shared" si="19"/>
        <v>105.8</v>
      </c>
      <c r="AS23" s="30">
        <f t="shared" si="20"/>
        <v>8</v>
      </c>
      <c r="AT23" s="204">
        <v>721</v>
      </c>
      <c r="AU23" s="218">
        <v>724</v>
      </c>
      <c r="AV23" s="32">
        <f t="shared" si="21"/>
        <v>100.41608876560333</v>
      </c>
      <c r="AW23" s="30">
        <f t="shared" si="22"/>
        <v>3</v>
      </c>
      <c r="AX23" s="204">
        <v>639</v>
      </c>
      <c r="AY23" s="204">
        <v>665</v>
      </c>
      <c r="AZ23" s="32">
        <f t="shared" si="23"/>
        <v>104.06885758998435</v>
      </c>
      <c r="BA23" s="30">
        <f t="shared" si="24"/>
        <v>26</v>
      </c>
      <c r="BB23" s="45">
        <v>3022.654462242563</v>
      </c>
      <c r="BC23" s="41">
        <v>3609.5141700404856</v>
      </c>
      <c r="BD23" s="261">
        <f t="shared" si="25"/>
        <v>586.8597077979225</v>
      </c>
      <c r="BE23" s="268">
        <v>78</v>
      </c>
      <c r="BF23" s="219">
        <v>79</v>
      </c>
      <c r="BG23" s="32">
        <f t="shared" si="26"/>
        <v>101.3</v>
      </c>
      <c r="BH23" s="30">
        <f t="shared" si="27"/>
        <v>1</v>
      </c>
      <c r="BI23" s="269">
        <v>26</v>
      </c>
      <c r="BJ23" s="246"/>
      <c r="BK23" s="247"/>
      <c r="BL23" s="242"/>
      <c r="BM23" s="241"/>
      <c r="BN23" s="247"/>
      <c r="BO23" s="247"/>
      <c r="BP23" s="242"/>
      <c r="BQ23" s="241"/>
      <c r="BR23" s="248"/>
      <c r="BS23" s="248"/>
      <c r="BT23" s="242"/>
      <c r="BU23" s="241"/>
      <c r="BV23" s="249"/>
      <c r="BW23" s="247"/>
      <c r="BX23" s="241"/>
      <c r="BY23" s="247"/>
      <c r="BZ23" s="247"/>
      <c r="CA23" s="242"/>
      <c r="CB23" s="241"/>
      <c r="CC23" s="247"/>
      <c r="CD23" s="247"/>
      <c r="CE23" s="247"/>
      <c r="CF23" s="241"/>
      <c r="CG23" s="244"/>
      <c r="CH23" s="244"/>
      <c r="CI23" s="245"/>
      <c r="CJ23" s="40"/>
      <c r="CK23" s="40"/>
      <c r="CL23" s="40"/>
      <c r="CM23" s="40"/>
      <c r="CN23" s="14"/>
      <c r="CO23" s="14"/>
    </row>
    <row r="24" spans="1:93" s="20" customFormat="1" ht="21.75" customHeight="1">
      <c r="A24" s="202" t="s">
        <v>137</v>
      </c>
      <c r="B24" s="41">
        <v>278</v>
      </c>
      <c r="C24" s="42">
        <v>289</v>
      </c>
      <c r="D24" s="31">
        <f t="shared" si="0"/>
        <v>103.9568345323741</v>
      </c>
      <c r="E24" s="30">
        <f t="shared" si="1"/>
        <v>11</v>
      </c>
      <c r="F24" s="204">
        <v>37</v>
      </c>
      <c r="G24" s="204">
        <v>50</v>
      </c>
      <c r="H24" s="31">
        <f t="shared" si="2"/>
        <v>135.13513513513513</v>
      </c>
      <c r="I24" s="30">
        <f t="shared" si="3"/>
        <v>13</v>
      </c>
      <c r="J24" s="41">
        <v>1</v>
      </c>
      <c r="K24" s="41">
        <v>3</v>
      </c>
      <c r="L24" s="31">
        <f t="shared" si="4"/>
        <v>300</v>
      </c>
      <c r="M24" s="30">
        <f t="shared" si="5"/>
        <v>2</v>
      </c>
      <c r="N24" s="43">
        <v>0</v>
      </c>
      <c r="O24" s="41">
        <v>0</v>
      </c>
      <c r="P24" s="32" t="e">
        <f t="shared" si="6"/>
        <v>#DIV/0!</v>
      </c>
      <c r="Q24" s="33">
        <f t="shared" si="7"/>
        <v>0</v>
      </c>
      <c r="R24" s="213">
        <v>1</v>
      </c>
      <c r="S24" s="213">
        <v>1</v>
      </c>
      <c r="T24" s="32">
        <f t="shared" si="8"/>
        <v>100</v>
      </c>
      <c r="U24" s="30">
        <f t="shared" si="9"/>
        <v>0</v>
      </c>
      <c r="V24" s="214">
        <v>288</v>
      </c>
      <c r="W24" s="204">
        <v>295</v>
      </c>
      <c r="X24" s="31">
        <f t="shared" si="10"/>
        <v>102.43055555555556</v>
      </c>
      <c r="Y24" s="30">
        <f t="shared" si="11"/>
        <v>7</v>
      </c>
      <c r="Z24" s="204">
        <v>204</v>
      </c>
      <c r="AA24" s="204">
        <v>236</v>
      </c>
      <c r="AB24" s="31">
        <f t="shared" si="12"/>
        <v>115.68627450980394</v>
      </c>
      <c r="AC24" s="30">
        <f t="shared" si="13"/>
        <v>32</v>
      </c>
      <c r="AD24" s="214">
        <v>17</v>
      </c>
      <c r="AE24" s="215">
        <v>35</v>
      </c>
      <c r="AF24" s="31">
        <f t="shared" si="14"/>
        <v>205.88235294117646</v>
      </c>
      <c r="AG24" s="30">
        <f t="shared" si="15"/>
        <v>18</v>
      </c>
      <c r="AH24" s="203">
        <v>0</v>
      </c>
      <c r="AI24" s="203">
        <v>0</v>
      </c>
      <c r="AJ24" s="32" t="e">
        <f t="shared" si="16"/>
        <v>#DIV/0!</v>
      </c>
      <c r="AK24" s="30">
        <f t="shared" si="17"/>
        <v>0</v>
      </c>
      <c r="AL24" s="220">
        <v>5</v>
      </c>
      <c r="AM24" s="217">
        <v>8</v>
      </c>
      <c r="AN24" s="38">
        <f t="shared" si="28"/>
        <v>160</v>
      </c>
      <c r="AO24" s="37">
        <f t="shared" si="18"/>
        <v>3</v>
      </c>
      <c r="AP24" s="44">
        <v>9</v>
      </c>
      <c r="AQ24" s="41">
        <v>15</v>
      </c>
      <c r="AR24" s="32">
        <f t="shared" si="19"/>
        <v>166.7</v>
      </c>
      <c r="AS24" s="30">
        <f t="shared" si="20"/>
        <v>6</v>
      </c>
      <c r="AT24" s="204">
        <v>252</v>
      </c>
      <c r="AU24" s="218">
        <v>251</v>
      </c>
      <c r="AV24" s="32">
        <f t="shared" si="21"/>
        <v>99.60317460317461</v>
      </c>
      <c r="AW24" s="30">
        <f t="shared" si="22"/>
        <v>-1</v>
      </c>
      <c r="AX24" s="204">
        <v>223</v>
      </c>
      <c r="AY24" s="204">
        <v>207</v>
      </c>
      <c r="AZ24" s="32">
        <f t="shared" si="23"/>
        <v>92.82511210762333</v>
      </c>
      <c r="BA24" s="30">
        <f t="shared" si="24"/>
        <v>-16</v>
      </c>
      <c r="BB24" s="45">
        <v>2353.125</v>
      </c>
      <c r="BC24" s="41">
        <v>2593.714285714286</v>
      </c>
      <c r="BD24" s="261">
        <f t="shared" si="25"/>
        <v>240.58928571428578</v>
      </c>
      <c r="BE24" s="268">
        <v>7</v>
      </c>
      <c r="BF24" s="219">
        <v>5</v>
      </c>
      <c r="BG24" s="32">
        <f t="shared" si="26"/>
        <v>71.4</v>
      </c>
      <c r="BH24" s="30">
        <f t="shared" si="27"/>
        <v>-2</v>
      </c>
      <c r="BI24" s="269">
        <v>0</v>
      </c>
      <c r="BJ24" s="246"/>
      <c r="BK24" s="247"/>
      <c r="BL24" s="242"/>
      <c r="BM24" s="241"/>
      <c r="BN24" s="247"/>
      <c r="BO24" s="247"/>
      <c r="BP24" s="242"/>
      <c r="BQ24" s="241"/>
      <c r="BR24" s="248"/>
      <c r="BS24" s="248"/>
      <c r="BT24" s="242"/>
      <c r="BU24" s="241"/>
      <c r="BV24" s="249"/>
      <c r="BW24" s="247"/>
      <c r="BX24" s="241"/>
      <c r="BY24" s="247"/>
      <c r="BZ24" s="247"/>
      <c r="CA24" s="242"/>
      <c r="CB24" s="241"/>
      <c r="CC24" s="247"/>
      <c r="CD24" s="247"/>
      <c r="CE24" s="247"/>
      <c r="CF24" s="241"/>
      <c r="CG24" s="244"/>
      <c r="CH24" s="244"/>
      <c r="CI24" s="245"/>
      <c r="CJ24" s="40"/>
      <c r="CK24" s="40"/>
      <c r="CL24" s="40"/>
      <c r="CM24" s="40"/>
      <c r="CN24" s="14"/>
      <c r="CO24" s="14"/>
    </row>
    <row r="25" spans="1:93" s="20" customFormat="1" ht="21.75" customHeight="1">
      <c r="A25" s="202" t="s">
        <v>138</v>
      </c>
      <c r="B25" s="41">
        <v>1048</v>
      </c>
      <c r="C25" s="42">
        <v>1038</v>
      </c>
      <c r="D25" s="31">
        <f t="shared" si="0"/>
        <v>99.04580152671755</v>
      </c>
      <c r="E25" s="30">
        <f t="shared" si="1"/>
        <v>-10</v>
      </c>
      <c r="F25" s="204">
        <v>248</v>
      </c>
      <c r="G25" s="204">
        <v>295</v>
      </c>
      <c r="H25" s="31">
        <f t="shared" si="2"/>
        <v>118.9516129032258</v>
      </c>
      <c r="I25" s="30">
        <f t="shared" si="3"/>
        <v>47</v>
      </c>
      <c r="J25" s="41">
        <v>6</v>
      </c>
      <c r="K25" s="41">
        <v>19</v>
      </c>
      <c r="L25" s="31">
        <f t="shared" si="4"/>
        <v>316.66666666666663</v>
      </c>
      <c r="M25" s="30">
        <f t="shared" si="5"/>
        <v>13</v>
      </c>
      <c r="N25" s="43">
        <v>1</v>
      </c>
      <c r="O25" s="41">
        <v>0</v>
      </c>
      <c r="P25" s="32">
        <f t="shared" si="6"/>
        <v>0</v>
      </c>
      <c r="Q25" s="33">
        <f t="shared" si="7"/>
        <v>-1</v>
      </c>
      <c r="R25" s="213">
        <v>12</v>
      </c>
      <c r="S25" s="213">
        <v>8</v>
      </c>
      <c r="T25" s="32">
        <f t="shared" si="8"/>
        <v>66.66666666666666</v>
      </c>
      <c r="U25" s="30">
        <f t="shared" si="9"/>
        <v>-4</v>
      </c>
      <c r="V25" s="214">
        <v>840</v>
      </c>
      <c r="W25" s="204">
        <v>840</v>
      </c>
      <c r="X25" s="31">
        <f t="shared" si="10"/>
        <v>100</v>
      </c>
      <c r="Y25" s="30">
        <f t="shared" si="11"/>
        <v>0</v>
      </c>
      <c r="Z25" s="204">
        <v>809</v>
      </c>
      <c r="AA25" s="204">
        <v>759</v>
      </c>
      <c r="AB25" s="31">
        <f t="shared" si="12"/>
        <v>93.8195302843016</v>
      </c>
      <c r="AC25" s="30">
        <f t="shared" si="13"/>
        <v>-50</v>
      </c>
      <c r="AD25" s="214">
        <v>24</v>
      </c>
      <c r="AE25" s="215">
        <v>76</v>
      </c>
      <c r="AF25" s="31">
        <f t="shared" si="14"/>
        <v>316.66666666666663</v>
      </c>
      <c r="AG25" s="30">
        <f t="shared" si="15"/>
        <v>52</v>
      </c>
      <c r="AH25" s="203">
        <v>15</v>
      </c>
      <c r="AI25" s="203">
        <v>7</v>
      </c>
      <c r="AJ25" s="32">
        <f t="shared" si="16"/>
        <v>46.666666666666664</v>
      </c>
      <c r="AK25" s="30">
        <f t="shared" si="17"/>
        <v>-8</v>
      </c>
      <c r="AL25" s="220">
        <v>11</v>
      </c>
      <c r="AM25" s="217">
        <v>30</v>
      </c>
      <c r="AN25" s="38">
        <f t="shared" si="28"/>
        <v>272.7</v>
      </c>
      <c r="AO25" s="37">
        <f t="shared" si="18"/>
        <v>19</v>
      </c>
      <c r="AP25" s="44">
        <v>13</v>
      </c>
      <c r="AQ25" s="41">
        <v>59</v>
      </c>
      <c r="AR25" s="32">
        <f t="shared" si="19"/>
        <v>453.8</v>
      </c>
      <c r="AS25" s="30">
        <f t="shared" si="20"/>
        <v>46</v>
      </c>
      <c r="AT25" s="204">
        <v>1010</v>
      </c>
      <c r="AU25" s="218">
        <v>983</v>
      </c>
      <c r="AV25" s="32">
        <f t="shared" si="21"/>
        <v>97.32673267326733</v>
      </c>
      <c r="AW25" s="30">
        <f t="shared" si="22"/>
        <v>-27</v>
      </c>
      <c r="AX25" s="204">
        <v>898</v>
      </c>
      <c r="AY25" s="204">
        <v>889</v>
      </c>
      <c r="AZ25" s="32">
        <f t="shared" si="23"/>
        <v>98.99777282850779</v>
      </c>
      <c r="BA25" s="30">
        <f t="shared" si="24"/>
        <v>-9</v>
      </c>
      <c r="BB25" s="45">
        <v>1852.232746955345</v>
      </c>
      <c r="BC25" s="41">
        <v>2155.417406749556</v>
      </c>
      <c r="BD25" s="261">
        <f t="shared" si="25"/>
        <v>303.18465979421103</v>
      </c>
      <c r="BE25" s="268">
        <v>9</v>
      </c>
      <c r="BF25" s="219">
        <v>35</v>
      </c>
      <c r="BG25" s="32">
        <f t="shared" si="26"/>
        <v>388.9</v>
      </c>
      <c r="BH25" s="30">
        <f t="shared" si="27"/>
        <v>26</v>
      </c>
      <c r="BI25" s="269">
        <v>5</v>
      </c>
      <c r="BJ25" s="246"/>
      <c r="BK25" s="247"/>
      <c r="BL25" s="242"/>
      <c r="BM25" s="241"/>
      <c r="BN25" s="247"/>
      <c r="BO25" s="247"/>
      <c r="BP25" s="242"/>
      <c r="BQ25" s="241"/>
      <c r="BR25" s="248"/>
      <c r="BS25" s="248"/>
      <c r="BT25" s="242"/>
      <c r="BU25" s="241"/>
      <c r="BV25" s="249"/>
      <c r="BW25" s="247"/>
      <c r="BX25" s="241"/>
      <c r="BY25" s="247"/>
      <c r="BZ25" s="247"/>
      <c r="CA25" s="242"/>
      <c r="CB25" s="241"/>
      <c r="CC25" s="247"/>
      <c r="CD25" s="247"/>
      <c r="CE25" s="247"/>
      <c r="CF25" s="241"/>
      <c r="CG25" s="244"/>
      <c r="CH25" s="244"/>
      <c r="CI25" s="245"/>
      <c r="CJ25" s="40"/>
      <c r="CK25" s="40"/>
      <c r="CL25" s="40"/>
      <c r="CM25" s="40"/>
      <c r="CN25" s="14"/>
      <c r="CO25" s="14"/>
    </row>
    <row r="26" spans="1:93" s="20" customFormat="1" ht="21.75" customHeight="1">
      <c r="A26" s="202" t="s">
        <v>139</v>
      </c>
      <c r="B26" s="41">
        <v>318</v>
      </c>
      <c r="C26" s="42">
        <v>371</v>
      </c>
      <c r="D26" s="31">
        <f t="shared" si="0"/>
        <v>116.66666666666667</v>
      </c>
      <c r="E26" s="30">
        <f t="shared" si="1"/>
        <v>53</v>
      </c>
      <c r="F26" s="204">
        <v>69</v>
      </c>
      <c r="G26" s="204">
        <v>58</v>
      </c>
      <c r="H26" s="31">
        <f t="shared" si="2"/>
        <v>84.05797101449275</v>
      </c>
      <c r="I26" s="30">
        <f t="shared" si="3"/>
        <v>-11</v>
      </c>
      <c r="J26" s="41">
        <v>13</v>
      </c>
      <c r="K26" s="41">
        <v>23</v>
      </c>
      <c r="L26" s="31">
        <f t="shared" si="4"/>
        <v>176.9230769230769</v>
      </c>
      <c r="M26" s="30">
        <f t="shared" si="5"/>
        <v>10</v>
      </c>
      <c r="N26" s="43">
        <v>0</v>
      </c>
      <c r="O26" s="41">
        <v>4</v>
      </c>
      <c r="P26" s="32" t="e">
        <f t="shared" si="6"/>
        <v>#DIV/0!</v>
      </c>
      <c r="Q26" s="33">
        <f t="shared" si="7"/>
        <v>4</v>
      </c>
      <c r="R26" s="213">
        <v>19</v>
      </c>
      <c r="S26" s="213">
        <v>18</v>
      </c>
      <c r="T26" s="32">
        <f t="shared" si="8"/>
        <v>94.73684210526315</v>
      </c>
      <c r="U26" s="30">
        <f t="shared" si="9"/>
        <v>-1</v>
      </c>
      <c r="V26" s="214">
        <v>265</v>
      </c>
      <c r="W26" s="204">
        <v>331</v>
      </c>
      <c r="X26" s="31">
        <f t="shared" si="10"/>
        <v>124.90566037735849</v>
      </c>
      <c r="Y26" s="30">
        <f t="shared" si="11"/>
        <v>66</v>
      </c>
      <c r="Z26" s="204">
        <v>235</v>
      </c>
      <c r="AA26" s="204">
        <v>313</v>
      </c>
      <c r="AB26" s="31">
        <f t="shared" si="12"/>
        <v>133.19148936170214</v>
      </c>
      <c r="AC26" s="30">
        <f t="shared" si="13"/>
        <v>78</v>
      </c>
      <c r="AD26" s="214">
        <v>27</v>
      </c>
      <c r="AE26" s="215">
        <v>15</v>
      </c>
      <c r="AF26" s="31">
        <f t="shared" si="14"/>
        <v>55.55555555555556</v>
      </c>
      <c r="AG26" s="30">
        <f t="shared" si="15"/>
        <v>-12</v>
      </c>
      <c r="AH26" s="203">
        <v>14</v>
      </c>
      <c r="AI26" s="203">
        <v>8</v>
      </c>
      <c r="AJ26" s="32">
        <f t="shared" si="16"/>
        <v>57.14285714285714</v>
      </c>
      <c r="AK26" s="30">
        <f t="shared" si="17"/>
        <v>-6</v>
      </c>
      <c r="AL26" s="220">
        <v>19</v>
      </c>
      <c r="AM26" s="217">
        <v>55</v>
      </c>
      <c r="AN26" s="38">
        <f t="shared" si="28"/>
        <v>289.5</v>
      </c>
      <c r="AO26" s="37">
        <f t="shared" si="18"/>
        <v>36</v>
      </c>
      <c r="AP26" s="44">
        <v>26</v>
      </c>
      <c r="AQ26" s="41">
        <v>137</v>
      </c>
      <c r="AR26" s="32">
        <f t="shared" si="19"/>
        <v>526.9</v>
      </c>
      <c r="AS26" s="30">
        <f t="shared" si="20"/>
        <v>111</v>
      </c>
      <c r="AT26" s="204">
        <v>292</v>
      </c>
      <c r="AU26" s="218">
        <v>343</v>
      </c>
      <c r="AV26" s="32">
        <f t="shared" si="21"/>
        <v>117.46575342465752</v>
      </c>
      <c r="AW26" s="30">
        <f t="shared" si="22"/>
        <v>51</v>
      </c>
      <c r="AX26" s="204">
        <v>264</v>
      </c>
      <c r="AY26" s="204">
        <v>318</v>
      </c>
      <c r="AZ26" s="32">
        <f t="shared" si="23"/>
        <v>120.45454545454545</v>
      </c>
      <c r="BA26" s="30">
        <f t="shared" si="24"/>
        <v>54</v>
      </c>
      <c r="BB26" s="45">
        <v>2806.451612903226</v>
      </c>
      <c r="BC26" s="41">
        <v>3453.4883720930234</v>
      </c>
      <c r="BD26" s="261">
        <f t="shared" si="25"/>
        <v>647.0367591897975</v>
      </c>
      <c r="BE26" s="268">
        <v>6</v>
      </c>
      <c r="BF26" s="219">
        <v>97</v>
      </c>
      <c r="BG26" s="32">
        <f t="shared" si="26"/>
        <v>1616.7</v>
      </c>
      <c r="BH26" s="30">
        <f t="shared" si="27"/>
        <v>91</v>
      </c>
      <c r="BI26" s="269">
        <v>5</v>
      </c>
      <c r="BJ26" s="246"/>
      <c r="BK26" s="247"/>
      <c r="BL26" s="242"/>
      <c r="BM26" s="241"/>
      <c r="BN26" s="247"/>
      <c r="BO26" s="247"/>
      <c r="BP26" s="242"/>
      <c r="BQ26" s="241"/>
      <c r="BR26" s="248"/>
      <c r="BS26" s="248"/>
      <c r="BT26" s="242"/>
      <c r="BU26" s="241"/>
      <c r="BV26" s="249"/>
      <c r="BW26" s="247"/>
      <c r="BX26" s="241"/>
      <c r="BY26" s="247"/>
      <c r="BZ26" s="247"/>
      <c r="CA26" s="242"/>
      <c r="CB26" s="241"/>
      <c r="CC26" s="247"/>
      <c r="CD26" s="247"/>
      <c r="CE26" s="247"/>
      <c r="CF26" s="241"/>
      <c r="CG26" s="244"/>
      <c r="CH26" s="244"/>
      <c r="CI26" s="245"/>
      <c r="CJ26" s="40"/>
      <c r="CK26" s="40"/>
      <c r="CL26" s="40"/>
      <c r="CM26" s="40"/>
      <c r="CN26" s="14"/>
      <c r="CO26" s="14"/>
    </row>
    <row r="27" spans="1:93" s="20" customFormat="1" ht="21.75" customHeight="1">
      <c r="A27" s="202" t="s">
        <v>140</v>
      </c>
      <c r="B27" s="41">
        <v>562</v>
      </c>
      <c r="C27" s="42">
        <v>564</v>
      </c>
      <c r="D27" s="31">
        <f t="shared" si="0"/>
        <v>100.35587188612101</v>
      </c>
      <c r="E27" s="30">
        <f t="shared" si="1"/>
        <v>2</v>
      </c>
      <c r="F27" s="204">
        <v>121</v>
      </c>
      <c r="G27" s="204">
        <v>123</v>
      </c>
      <c r="H27" s="31">
        <f t="shared" si="2"/>
        <v>101.65289256198346</v>
      </c>
      <c r="I27" s="30">
        <f t="shared" si="3"/>
        <v>2</v>
      </c>
      <c r="J27" s="41">
        <v>13</v>
      </c>
      <c r="K27" s="41">
        <v>8</v>
      </c>
      <c r="L27" s="31">
        <f t="shared" si="4"/>
        <v>61.53846153846154</v>
      </c>
      <c r="M27" s="30">
        <f t="shared" si="5"/>
        <v>-5</v>
      </c>
      <c r="N27" s="43">
        <v>5</v>
      </c>
      <c r="O27" s="41">
        <v>1</v>
      </c>
      <c r="P27" s="32">
        <f t="shared" si="6"/>
        <v>20</v>
      </c>
      <c r="Q27" s="33">
        <f t="shared" si="7"/>
        <v>-4</v>
      </c>
      <c r="R27" s="213">
        <v>2</v>
      </c>
      <c r="S27" s="213">
        <v>4</v>
      </c>
      <c r="T27" s="32">
        <f t="shared" si="8"/>
        <v>200</v>
      </c>
      <c r="U27" s="30">
        <f t="shared" si="9"/>
        <v>2</v>
      </c>
      <c r="V27" s="214">
        <v>476</v>
      </c>
      <c r="W27" s="204">
        <v>778</v>
      </c>
      <c r="X27" s="31">
        <f t="shared" si="10"/>
        <v>163.4453781512605</v>
      </c>
      <c r="Y27" s="30">
        <f t="shared" si="11"/>
        <v>302</v>
      </c>
      <c r="Z27" s="204">
        <v>476</v>
      </c>
      <c r="AA27" s="204">
        <v>526</v>
      </c>
      <c r="AB27" s="31">
        <f t="shared" si="12"/>
        <v>110.50420168067228</v>
      </c>
      <c r="AC27" s="30">
        <f t="shared" si="13"/>
        <v>50</v>
      </c>
      <c r="AD27" s="214">
        <v>0</v>
      </c>
      <c r="AE27" s="215">
        <v>49</v>
      </c>
      <c r="AF27" s="31" t="e">
        <f t="shared" si="14"/>
        <v>#DIV/0!</v>
      </c>
      <c r="AG27" s="30">
        <f t="shared" si="15"/>
        <v>49</v>
      </c>
      <c r="AH27" s="203">
        <v>21</v>
      </c>
      <c r="AI27" s="203">
        <v>38</v>
      </c>
      <c r="AJ27" s="32">
        <f t="shared" si="16"/>
        <v>180.95238095238096</v>
      </c>
      <c r="AK27" s="30">
        <f t="shared" si="17"/>
        <v>17</v>
      </c>
      <c r="AL27" s="220">
        <v>13</v>
      </c>
      <c r="AM27" s="217">
        <v>21</v>
      </c>
      <c r="AN27" s="38">
        <f t="shared" si="28"/>
        <v>161.5</v>
      </c>
      <c r="AO27" s="37">
        <f t="shared" si="18"/>
        <v>8</v>
      </c>
      <c r="AP27" s="44">
        <v>18</v>
      </c>
      <c r="AQ27" s="41">
        <v>39</v>
      </c>
      <c r="AR27" s="32">
        <f t="shared" si="19"/>
        <v>216.7</v>
      </c>
      <c r="AS27" s="30">
        <f t="shared" si="20"/>
        <v>21</v>
      </c>
      <c r="AT27" s="204">
        <v>522</v>
      </c>
      <c r="AU27" s="218">
        <v>522</v>
      </c>
      <c r="AV27" s="32">
        <f t="shared" si="21"/>
        <v>100</v>
      </c>
      <c r="AW27" s="30">
        <f t="shared" si="22"/>
        <v>0</v>
      </c>
      <c r="AX27" s="204">
        <v>474</v>
      </c>
      <c r="AY27" s="204">
        <v>458</v>
      </c>
      <c r="AZ27" s="32">
        <f t="shared" si="23"/>
        <v>96.62447257383965</v>
      </c>
      <c r="BA27" s="30">
        <f t="shared" si="24"/>
        <v>-16</v>
      </c>
      <c r="BB27" s="45">
        <v>2403.095238095238</v>
      </c>
      <c r="BC27" s="41">
        <v>2915.7099697885196</v>
      </c>
      <c r="BD27" s="261">
        <f t="shared" si="25"/>
        <v>512.6147316932816</v>
      </c>
      <c r="BE27" s="268">
        <v>4</v>
      </c>
      <c r="BF27" s="219">
        <v>29</v>
      </c>
      <c r="BG27" s="32">
        <f t="shared" si="26"/>
        <v>725</v>
      </c>
      <c r="BH27" s="30">
        <f t="shared" si="27"/>
        <v>25</v>
      </c>
      <c r="BI27" s="269">
        <v>28</v>
      </c>
      <c r="BJ27" s="246"/>
      <c r="BK27" s="247"/>
      <c r="BL27" s="242"/>
      <c r="BM27" s="241"/>
      <c r="BN27" s="247"/>
      <c r="BO27" s="247"/>
      <c r="BP27" s="242"/>
      <c r="BQ27" s="241"/>
      <c r="BR27" s="248"/>
      <c r="BS27" s="248"/>
      <c r="BT27" s="242"/>
      <c r="BU27" s="241"/>
      <c r="BV27" s="249"/>
      <c r="BW27" s="247"/>
      <c r="BX27" s="241"/>
      <c r="BY27" s="247"/>
      <c r="BZ27" s="247"/>
      <c r="CA27" s="242"/>
      <c r="CB27" s="241"/>
      <c r="CC27" s="247"/>
      <c r="CD27" s="247"/>
      <c r="CE27" s="247"/>
      <c r="CF27" s="241"/>
      <c r="CG27" s="244"/>
      <c r="CH27" s="244"/>
      <c r="CI27" s="245"/>
      <c r="CJ27" s="40"/>
      <c r="CK27" s="40"/>
      <c r="CL27" s="40"/>
      <c r="CM27" s="40"/>
      <c r="CN27" s="14"/>
      <c r="CO27" s="14"/>
    </row>
    <row r="28" spans="1:93" s="20" customFormat="1" ht="21.75" customHeight="1">
      <c r="A28" s="202" t="s">
        <v>147</v>
      </c>
      <c r="B28" s="41">
        <v>965</v>
      </c>
      <c r="C28" s="42">
        <v>1208</v>
      </c>
      <c r="D28" s="31">
        <f t="shared" si="0"/>
        <v>125.18134715025906</v>
      </c>
      <c r="E28" s="30">
        <f t="shared" si="1"/>
        <v>243</v>
      </c>
      <c r="F28" s="204">
        <v>260</v>
      </c>
      <c r="G28" s="204">
        <v>284</v>
      </c>
      <c r="H28" s="31">
        <f t="shared" si="2"/>
        <v>109.23076923076923</v>
      </c>
      <c r="I28" s="30">
        <f t="shared" si="3"/>
        <v>24</v>
      </c>
      <c r="J28" s="41">
        <v>88</v>
      </c>
      <c r="K28" s="41">
        <v>94</v>
      </c>
      <c r="L28" s="31">
        <f t="shared" si="4"/>
        <v>106.81818181818181</v>
      </c>
      <c r="M28" s="30">
        <f t="shared" si="5"/>
        <v>6</v>
      </c>
      <c r="N28" s="43">
        <v>31</v>
      </c>
      <c r="O28" s="41">
        <v>35</v>
      </c>
      <c r="P28" s="32">
        <f t="shared" si="6"/>
        <v>112.90322580645163</v>
      </c>
      <c r="Q28" s="33">
        <f t="shared" si="7"/>
        <v>4</v>
      </c>
      <c r="R28" s="213">
        <v>33</v>
      </c>
      <c r="S28" s="213">
        <v>71</v>
      </c>
      <c r="T28" s="32">
        <f t="shared" si="8"/>
        <v>215.15151515151513</v>
      </c>
      <c r="U28" s="30">
        <f t="shared" si="9"/>
        <v>38</v>
      </c>
      <c r="V28" s="214">
        <v>977</v>
      </c>
      <c r="W28" s="204">
        <v>1277</v>
      </c>
      <c r="X28" s="31">
        <f t="shared" si="10"/>
        <v>130.70624360286592</v>
      </c>
      <c r="Y28" s="30">
        <f t="shared" si="11"/>
        <v>300</v>
      </c>
      <c r="Z28" s="204">
        <v>931</v>
      </c>
      <c r="AA28" s="204">
        <v>1137</v>
      </c>
      <c r="AB28" s="31">
        <f t="shared" si="12"/>
        <v>122.12674543501612</v>
      </c>
      <c r="AC28" s="30">
        <f t="shared" si="13"/>
        <v>206</v>
      </c>
      <c r="AD28" s="214">
        <v>40</v>
      </c>
      <c r="AE28" s="215">
        <v>134</v>
      </c>
      <c r="AF28" s="31">
        <f t="shared" si="14"/>
        <v>335</v>
      </c>
      <c r="AG28" s="30">
        <f t="shared" si="15"/>
        <v>94</v>
      </c>
      <c r="AH28" s="203">
        <v>43</v>
      </c>
      <c r="AI28" s="203">
        <v>44</v>
      </c>
      <c r="AJ28" s="32">
        <f t="shared" si="16"/>
        <v>102.32558139534885</v>
      </c>
      <c r="AK28" s="30">
        <f t="shared" si="17"/>
        <v>1</v>
      </c>
      <c r="AL28" s="220">
        <v>145</v>
      </c>
      <c r="AM28" s="217">
        <v>169</v>
      </c>
      <c r="AN28" s="38">
        <f t="shared" si="28"/>
        <v>116.6</v>
      </c>
      <c r="AO28" s="37">
        <f t="shared" si="18"/>
        <v>24</v>
      </c>
      <c r="AP28" s="44">
        <v>462</v>
      </c>
      <c r="AQ28" s="41">
        <v>595</v>
      </c>
      <c r="AR28" s="32">
        <f t="shared" si="19"/>
        <v>128.8</v>
      </c>
      <c r="AS28" s="30">
        <f t="shared" si="20"/>
        <v>133</v>
      </c>
      <c r="AT28" s="204">
        <v>871</v>
      </c>
      <c r="AU28" s="218">
        <v>1073</v>
      </c>
      <c r="AV28" s="32">
        <f t="shared" si="21"/>
        <v>123.19173363949483</v>
      </c>
      <c r="AW28" s="30">
        <f t="shared" si="22"/>
        <v>202</v>
      </c>
      <c r="AX28" s="204">
        <v>762</v>
      </c>
      <c r="AY28" s="204">
        <v>961</v>
      </c>
      <c r="AZ28" s="32">
        <f t="shared" si="23"/>
        <v>126.11548556430445</v>
      </c>
      <c r="BA28" s="30">
        <f t="shared" si="24"/>
        <v>199</v>
      </c>
      <c r="BB28" s="45">
        <v>2636.5269461077846</v>
      </c>
      <c r="BC28" s="41">
        <v>3186.9747899159665</v>
      </c>
      <c r="BD28" s="261">
        <f t="shared" si="25"/>
        <v>550.4478438081819</v>
      </c>
      <c r="BE28" s="268">
        <v>249</v>
      </c>
      <c r="BF28" s="219">
        <v>333</v>
      </c>
      <c r="BG28" s="32">
        <f t="shared" si="26"/>
        <v>133.7</v>
      </c>
      <c r="BH28" s="30">
        <f t="shared" si="27"/>
        <v>84</v>
      </c>
      <c r="BI28" s="269">
        <v>31</v>
      </c>
      <c r="BJ28" s="246"/>
      <c r="BK28" s="247"/>
      <c r="BL28" s="242"/>
      <c r="BM28" s="241"/>
      <c r="BN28" s="247"/>
      <c r="BO28" s="247"/>
      <c r="BP28" s="242"/>
      <c r="BQ28" s="241"/>
      <c r="BR28" s="248"/>
      <c r="BS28" s="248"/>
      <c r="BT28" s="242"/>
      <c r="BU28" s="241"/>
      <c r="BV28" s="249"/>
      <c r="BW28" s="247"/>
      <c r="BX28" s="241"/>
      <c r="BY28" s="247"/>
      <c r="BZ28" s="247"/>
      <c r="CA28" s="242"/>
      <c r="CB28" s="241"/>
      <c r="CC28" s="247"/>
      <c r="CD28" s="247"/>
      <c r="CE28" s="247"/>
      <c r="CF28" s="241"/>
      <c r="CG28" s="244"/>
      <c r="CH28" s="244"/>
      <c r="CI28" s="245"/>
      <c r="CJ28" s="40"/>
      <c r="CK28" s="40"/>
      <c r="CL28" s="40"/>
      <c r="CM28" s="40"/>
      <c r="CN28" s="14"/>
      <c r="CO28" s="14"/>
    </row>
    <row r="29" spans="1:93" s="20" customFormat="1" ht="21.75" customHeight="1">
      <c r="A29" s="202" t="s">
        <v>141</v>
      </c>
      <c r="B29" s="41">
        <v>283</v>
      </c>
      <c r="C29" s="42">
        <v>237</v>
      </c>
      <c r="D29" s="31">
        <f t="shared" si="0"/>
        <v>83.74558303886926</v>
      </c>
      <c r="E29" s="30">
        <f t="shared" si="1"/>
        <v>-46</v>
      </c>
      <c r="F29" s="204">
        <v>48</v>
      </c>
      <c r="G29" s="204">
        <v>50</v>
      </c>
      <c r="H29" s="31">
        <f t="shared" si="2"/>
        <v>104.16666666666667</v>
      </c>
      <c r="I29" s="30">
        <f t="shared" si="3"/>
        <v>2</v>
      </c>
      <c r="J29" s="41">
        <v>5</v>
      </c>
      <c r="K29" s="41">
        <v>8</v>
      </c>
      <c r="L29" s="31">
        <f t="shared" si="4"/>
        <v>160</v>
      </c>
      <c r="M29" s="30">
        <f t="shared" si="5"/>
        <v>3</v>
      </c>
      <c r="N29" s="43">
        <v>0</v>
      </c>
      <c r="O29" s="41">
        <v>2</v>
      </c>
      <c r="P29" s="32" t="e">
        <f t="shared" si="6"/>
        <v>#DIV/0!</v>
      </c>
      <c r="Q29" s="33">
        <f t="shared" si="7"/>
        <v>2</v>
      </c>
      <c r="R29" s="213">
        <v>4</v>
      </c>
      <c r="S29" s="213">
        <v>1</v>
      </c>
      <c r="T29" s="32">
        <f t="shared" si="8"/>
        <v>25</v>
      </c>
      <c r="U29" s="30">
        <f t="shared" si="9"/>
        <v>-3</v>
      </c>
      <c r="V29" s="214">
        <v>174</v>
      </c>
      <c r="W29" s="204">
        <v>207</v>
      </c>
      <c r="X29" s="31">
        <f t="shared" si="10"/>
        <v>118.96551724137932</v>
      </c>
      <c r="Y29" s="30">
        <f t="shared" si="11"/>
        <v>33</v>
      </c>
      <c r="Z29" s="204">
        <v>161</v>
      </c>
      <c r="AA29" s="204">
        <v>181</v>
      </c>
      <c r="AB29" s="31">
        <f t="shared" si="12"/>
        <v>112.4223602484472</v>
      </c>
      <c r="AC29" s="30">
        <f t="shared" si="13"/>
        <v>20</v>
      </c>
      <c r="AD29" s="214">
        <v>10</v>
      </c>
      <c r="AE29" s="215">
        <v>18</v>
      </c>
      <c r="AF29" s="31">
        <f t="shared" si="14"/>
        <v>180</v>
      </c>
      <c r="AG29" s="30">
        <f t="shared" si="15"/>
        <v>8</v>
      </c>
      <c r="AH29" s="203">
        <v>16</v>
      </c>
      <c r="AI29" s="203">
        <v>25</v>
      </c>
      <c r="AJ29" s="32">
        <f t="shared" si="16"/>
        <v>156.25</v>
      </c>
      <c r="AK29" s="30">
        <f t="shared" si="17"/>
        <v>9</v>
      </c>
      <c r="AL29" s="220">
        <v>17</v>
      </c>
      <c r="AM29" s="217">
        <v>29</v>
      </c>
      <c r="AN29" s="38">
        <f t="shared" si="28"/>
        <v>170.6</v>
      </c>
      <c r="AO29" s="37">
        <f t="shared" si="18"/>
        <v>12</v>
      </c>
      <c r="AP29" s="44">
        <v>35</v>
      </c>
      <c r="AQ29" s="41">
        <v>67</v>
      </c>
      <c r="AR29" s="32">
        <f t="shared" si="19"/>
        <v>191.4</v>
      </c>
      <c r="AS29" s="30">
        <f t="shared" si="20"/>
        <v>32</v>
      </c>
      <c r="AT29" s="204">
        <v>254</v>
      </c>
      <c r="AU29" s="218">
        <v>215</v>
      </c>
      <c r="AV29" s="32">
        <f t="shared" si="21"/>
        <v>84.64566929133859</v>
      </c>
      <c r="AW29" s="30">
        <f t="shared" si="22"/>
        <v>-39</v>
      </c>
      <c r="AX29" s="204">
        <v>211</v>
      </c>
      <c r="AY29" s="204">
        <v>189</v>
      </c>
      <c r="AZ29" s="32">
        <f t="shared" si="23"/>
        <v>89.57345971563981</v>
      </c>
      <c r="BA29" s="30">
        <f t="shared" si="24"/>
        <v>-22</v>
      </c>
      <c r="BB29" s="45">
        <v>2349.2753623188405</v>
      </c>
      <c r="BC29" s="41">
        <v>3621.5686274509803</v>
      </c>
      <c r="BD29" s="261">
        <f t="shared" si="25"/>
        <v>1272.2932651321398</v>
      </c>
      <c r="BE29" s="268">
        <v>20</v>
      </c>
      <c r="BF29" s="219">
        <v>47</v>
      </c>
      <c r="BG29" s="32">
        <f t="shared" si="26"/>
        <v>235</v>
      </c>
      <c r="BH29" s="30">
        <f t="shared" si="27"/>
        <v>27</v>
      </c>
      <c r="BI29" s="269">
        <v>6</v>
      </c>
      <c r="BJ29" s="246"/>
      <c r="BK29" s="247"/>
      <c r="BL29" s="242"/>
      <c r="BM29" s="241"/>
      <c r="BN29" s="247"/>
      <c r="BO29" s="247"/>
      <c r="BP29" s="242"/>
      <c r="BQ29" s="241"/>
      <c r="BR29" s="248"/>
      <c r="BS29" s="248"/>
      <c r="BT29" s="242"/>
      <c r="BU29" s="241"/>
      <c r="BV29" s="249"/>
      <c r="BW29" s="247"/>
      <c r="BX29" s="241"/>
      <c r="BY29" s="247"/>
      <c r="BZ29" s="247"/>
      <c r="CA29" s="242"/>
      <c r="CB29" s="241"/>
      <c r="CC29" s="247"/>
      <c r="CD29" s="247"/>
      <c r="CE29" s="247"/>
      <c r="CF29" s="241"/>
      <c r="CG29" s="244"/>
      <c r="CH29" s="244"/>
      <c r="CI29" s="245"/>
      <c r="CJ29" s="40"/>
      <c r="CK29" s="40"/>
      <c r="CL29" s="40"/>
      <c r="CM29" s="40"/>
      <c r="CN29" s="14"/>
      <c r="CO29" s="14"/>
    </row>
    <row r="30" spans="1:93" s="20" customFormat="1" ht="21.75" customHeight="1">
      <c r="A30" s="202" t="s">
        <v>148</v>
      </c>
      <c r="B30" s="41">
        <v>1199</v>
      </c>
      <c r="C30" s="42">
        <v>1245</v>
      </c>
      <c r="D30" s="31">
        <f t="shared" si="0"/>
        <v>103.83653044203503</v>
      </c>
      <c r="E30" s="30">
        <f t="shared" si="1"/>
        <v>46</v>
      </c>
      <c r="F30" s="204">
        <v>186</v>
      </c>
      <c r="G30" s="204">
        <v>182</v>
      </c>
      <c r="H30" s="31">
        <f t="shared" si="2"/>
        <v>97.84946236559139</v>
      </c>
      <c r="I30" s="30">
        <f t="shared" si="3"/>
        <v>-4</v>
      </c>
      <c r="J30" s="41">
        <v>127</v>
      </c>
      <c r="K30" s="41">
        <v>162</v>
      </c>
      <c r="L30" s="31">
        <f t="shared" si="4"/>
        <v>127.55905511811024</v>
      </c>
      <c r="M30" s="30">
        <f t="shared" si="5"/>
        <v>35</v>
      </c>
      <c r="N30" s="43">
        <v>102</v>
      </c>
      <c r="O30" s="41">
        <v>112</v>
      </c>
      <c r="P30" s="32">
        <f t="shared" si="6"/>
        <v>109.80392156862746</v>
      </c>
      <c r="Q30" s="33">
        <f t="shared" si="7"/>
        <v>10</v>
      </c>
      <c r="R30" s="213">
        <v>29</v>
      </c>
      <c r="S30" s="213">
        <v>41</v>
      </c>
      <c r="T30" s="32">
        <f t="shared" si="8"/>
        <v>141.3793103448276</v>
      </c>
      <c r="U30" s="30">
        <f t="shared" si="9"/>
        <v>12</v>
      </c>
      <c r="V30" s="214">
        <v>1452</v>
      </c>
      <c r="W30" s="204">
        <v>1430</v>
      </c>
      <c r="X30" s="31">
        <f t="shared" si="10"/>
        <v>98.48484848484848</v>
      </c>
      <c r="Y30" s="30">
        <f t="shared" si="11"/>
        <v>-22</v>
      </c>
      <c r="Z30" s="204">
        <v>1094</v>
      </c>
      <c r="AA30" s="204">
        <v>1157</v>
      </c>
      <c r="AB30" s="31">
        <f t="shared" si="12"/>
        <v>105.75868372943327</v>
      </c>
      <c r="AC30" s="30">
        <f t="shared" si="13"/>
        <v>63</v>
      </c>
      <c r="AD30" s="214">
        <v>192</v>
      </c>
      <c r="AE30" s="215">
        <v>135</v>
      </c>
      <c r="AF30" s="31">
        <f t="shared" si="14"/>
        <v>70.3125</v>
      </c>
      <c r="AG30" s="30">
        <f t="shared" si="15"/>
        <v>-57</v>
      </c>
      <c r="AH30" s="203">
        <v>16</v>
      </c>
      <c r="AI30" s="203">
        <v>25</v>
      </c>
      <c r="AJ30" s="32">
        <f t="shared" si="16"/>
        <v>156.25</v>
      </c>
      <c r="AK30" s="30">
        <f t="shared" si="17"/>
        <v>9</v>
      </c>
      <c r="AL30" s="220">
        <v>103</v>
      </c>
      <c r="AM30" s="217">
        <v>154</v>
      </c>
      <c r="AN30" s="38">
        <f t="shared" si="28"/>
        <v>149.5</v>
      </c>
      <c r="AO30" s="37">
        <f t="shared" si="18"/>
        <v>51</v>
      </c>
      <c r="AP30" s="44">
        <v>234</v>
      </c>
      <c r="AQ30" s="41">
        <v>312</v>
      </c>
      <c r="AR30" s="32">
        <f t="shared" si="19"/>
        <v>133.3</v>
      </c>
      <c r="AS30" s="30">
        <f t="shared" si="20"/>
        <v>78</v>
      </c>
      <c r="AT30" s="204">
        <v>1057</v>
      </c>
      <c r="AU30" s="218">
        <v>1107</v>
      </c>
      <c r="AV30" s="32">
        <f t="shared" si="21"/>
        <v>104.73036896877956</v>
      </c>
      <c r="AW30" s="30">
        <f t="shared" si="22"/>
        <v>50</v>
      </c>
      <c r="AX30" s="204">
        <v>916</v>
      </c>
      <c r="AY30" s="204">
        <v>990</v>
      </c>
      <c r="AZ30" s="32">
        <f t="shared" si="23"/>
        <v>108.07860262008732</v>
      </c>
      <c r="BA30" s="30">
        <f t="shared" si="24"/>
        <v>74</v>
      </c>
      <c r="BB30" s="45">
        <v>2033.1910352187833</v>
      </c>
      <c r="BC30" s="41">
        <v>2403.8011695906434</v>
      </c>
      <c r="BD30" s="261">
        <f t="shared" si="25"/>
        <v>370.6101343718601</v>
      </c>
      <c r="BE30" s="268">
        <v>97</v>
      </c>
      <c r="BF30" s="219">
        <v>134</v>
      </c>
      <c r="BG30" s="32" t="s">
        <v>33</v>
      </c>
      <c r="BH30" s="30">
        <f t="shared" si="27"/>
        <v>37</v>
      </c>
      <c r="BI30" s="269">
        <v>13</v>
      </c>
      <c r="BJ30" s="246"/>
      <c r="BK30" s="247"/>
      <c r="BL30" s="242"/>
      <c r="BM30" s="241"/>
      <c r="BN30" s="247"/>
      <c r="BO30" s="247"/>
      <c r="BP30" s="242"/>
      <c r="BQ30" s="241"/>
      <c r="BR30" s="248"/>
      <c r="BS30" s="248"/>
      <c r="BT30" s="242"/>
      <c r="BU30" s="241"/>
      <c r="BV30" s="249"/>
      <c r="BW30" s="247"/>
      <c r="BX30" s="241"/>
      <c r="BY30" s="247"/>
      <c r="BZ30" s="247"/>
      <c r="CA30" s="242"/>
      <c r="CB30" s="241"/>
      <c r="CC30" s="247"/>
      <c r="CD30" s="247"/>
      <c r="CE30" s="247"/>
      <c r="CF30" s="241"/>
      <c r="CG30" s="244"/>
      <c r="CH30" s="244"/>
      <c r="CI30" s="245"/>
      <c r="CJ30" s="40"/>
      <c r="CK30" s="40"/>
      <c r="CL30" s="40"/>
      <c r="CM30" s="40"/>
      <c r="CN30" s="14"/>
      <c r="CO30" s="14"/>
    </row>
    <row r="31" spans="1:93" s="47" customFormat="1" ht="21.75" customHeight="1">
      <c r="A31" s="202" t="s">
        <v>142</v>
      </c>
      <c r="B31" s="41">
        <v>558</v>
      </c>
      <c r="C31" s="42">
        <v>539</v>
      </c>
      <c r="D31" s="31">
        <f t="shared" si="0"/>
        <v>96.59498207885304</v>
      </c>
      <c r="E31" s="30">
        <f t="shared" si="1"/>
        <v>-19</v>
      </c>
      <c r="F31" s="204">
        <v>81</v>
      </c>
      <c r="G31" s="204">
        <v>68</v>
      </c>
      <c r="H31" s="31">
        <f t="shared" si="2"/>
        <v>83.9506172839506</v>
      </c>
      <c r="I31" s="30">
        <f t="shared" si="3"/>
        <v>-13</v>
      </c>
      <c r="J31" s="41">
        <v>38</v>
      </c>
      <c r="K31" s="41">
        <v>53</v>
      </c>
      <c r="L31" s="31">
        <f t="shared" si="4"/>
        <v>139.4736842105263</v>
      </c>
      <c r="M31" s="30">
        <f t="shared" si="5"/>
        <v>15</v>
      </c>
      <c r="N31" s="43">
        <v>25</v>
      </c>
      <c r="O31" s="41">
        <v>28</v>
      </c>
      <c r="P31" s="32">
        <f t="shared" si="6"/>
        <v>112.00000000000001</v>
      </c>
      <c r="Q31" s="33">
        <f t="shared" si="7"/>
        <v>3</v>
      </c>
      <c r="R31" s="213">
        <v>8</v>
      </c>
      <c r="S31" s="213">
        <v>8</v>
      </c>
      <c r="T31" s="32">
        <f t="shared" si="8"/>
        <v>100</v>
      </c>
      <c r="U31" s="30">
        <f t="shared" si="9"/>
        <v>0</v>
      </c>
      <c r="V31" s="214">
        <v>487</v>
      </c>
      <c r="W31" s="204">
        <v>413</v>
      </c>
      <c r="X31" s="31">
        <f t="shared" si="10"/>
        <v>84.80492813141683</v>
      </c>
      <c r="Y31" s="30">
        <f t="shared" si="11"/>
        <v>-74</v>
      </c>
      <c r="Z31" s="204">
        <v>371</v>
      </c>
      <c r="AA31" s="204">
        <v>331</v>
      </c>
      <c r="AB31" s="31">
        <f t="shared" si="12"/>
        <v>89.21832884097036</v>
      </c>
      <c r="AC31" s="30">
        <f t="shared" si="13"/>
        <v>-40</v>
      </c>
      <c r="AD31" s="214">
        <v>52</v>
      </c>
      <c r="AE31" s="215">
        <v>36</v>
      </c>
      <c r="AF31" s="31">
        <f t="shared" si="14"/>
        <v>69.23076923076923</v>
      </c>
      <c r="AG31" s="30">
        <f t="shared" si="15"/>
        <v>-16</v>
      </c>
      <c r="AH31" s="203">
        <v>0</v>
      </c>
      <c r="AI31" s="203">
        <v>2</v>
      </c>
      <c r="AJ31" s="32" t="e">
        <f t="shared" si="16"/>
        <v>#DIV/0!</v>
      </c>
      <c r="AK31" s="30">
        <f t="shared" si="17"/>
        <v>2</v>
      </c>
      <c r="AL31" s="220">
        <v>13</v>
      </c>
      <c r="AM31" s="217">
        <v>39</v>
      </c>
      <c r="AN31" s="38">
        <f t="shared" si="28"/>
        <v>300</v>
      </c>
      <c r="AO31" s="37">
        <f t="shared" si="18"/>
        <v>26</v>
      </c>
      <c r="AP31" s="44">
        <v>63</v>
      </c>
      <c r="AQ31" s="41">
        <v>102</v>
      </c>
      <c r="AR31" s="32">
        <f t="shared" si="19"/>
        <v>161.9</v>
      </c>
      <c r="AS31" s="30">
        <f t="shared" si="20"/>
        <v>39</v>
      </c>
      <c r="AT31" s="204">
        <v>497</v>
      </c>
      <c r="AU31" s="218">
        <v>475</v>
      </c>
      <c r="AV31" s="32">
        <f t="shared" si="21"/>
        <v>95.57344064386318</v>
      </c>
      <c r="AW31" s="30">
        <f t="shared" si="22"/>
        <v>-22</v>
      </c>
      <c r="AX31" s="204">
        <v>355</v>
      </c>
      <c r="AY31" s="204">
        <v>348</v>
      </c>
      <c r="AZ31" s="32">
        <f t="shared" si="23"/>
        <v>98.02816901408451</v>
      </c>
      <c r="BA31" s="30">
        <f t="shared" si="24"/>
        <v>-7</v>
      </c>
      <c r="BB31" s="45">
        <v>1810.4972375690609</v>
      </c>
      <c r="BC31" s="41">
        <v>2482.1782178217823</v>
      </c>
      <c r="BD31" s="261">
        <f t="shared" si="25"/>
        <v>671.6809802527214</v>
      </c>
      <c r="BE31" s="268">
        <v>26</v>
      </c>
      <c r="BF31" s="219">
        <v>44</v>
      </c>
      <c r="BG31" s="32">
        <f t="shared" si="26"/>
        <v>169.2</v>
      </c>
      <c r="BH31" s="30">
        <f t="shared" si="27"/>
        <v>18</v>
      </c>
      <c r="BI31" s="269">
        <v>6</v>
      </c>
      <c r="BJ31" s="246"/>
      <c r="BK31" s="247"/>
      <c r="BL31" s="242"/>
      <c r="BM31" s="241"/>
      <c r="BN31" s="247"/>
      <c r="BO31" s="247"/>
      <c r="BP31" s="242"/>
      <c r="BQ31" s="241"/>
      <c r="BR31" s="248"/>
      <c r="BS31" s="248"/>
      <c r="BT31" s="242"/>
      <c r="BU31" s="241"/>
      <c r="BV31" s="249"/>
      <c r="BW31" s="247"/>
      <c r="BX31" s="241"/>
      <c r="BY31" s="247"/>
      <c r="BZ31" s="247"/>
      <c r="CA31" s="242"/>
      <c r="CB31" s="241"/>
      <c r="CC31" s="247"/>
      <c r="CD31" s="247"/>
      <c r="CE31" s="247"/>
      <c r="CF31" s="241"/>
      <c r="CG31" s="244"/>
      <c r="CH31" s="244"/>
      <c r="CI31" s="245"/>
      <c r="CJ31" s="40"/>
      <c r="CK31" s="40"/>
      <c r="CL31" s="40"/>
      <c r="CM31" s="40"/>
      <c r="CN31" s="14"/>
      <c r="CO31" s="14"/>
    </row>
    <row r="32" spans="1:93" s="20" customFormat="1" ht="21.75" customHeight="1" thickBot="1">
      <c r="A32" s="202" t="s">
        <v>143</v>
      </c>
      <c r="B32" s="221">
        <v>938</v>
      </c>
      <c r="C32" s="222">
        <v>1021</v>
      </c>
      <c r="D32" s="223">
        <f t="shared" si="0"/>
        <v>108.84861407249467</v>
      </c>
      <c r="E32" s="224">
        <f t="shared" si="1"/>
        <v>83</v>
      </c>
      <c r="F32" s="225">
        <v>165</v>
      </c>
      <c r="G32" s="225">
        <v>127</v>
      </c>
      <c r="H32" s="223">
        <f t="shared" si="2"/>
        <v>76.96969696969697</v>
      </c>
      <c r="I32" s="224">
        <f t="shared" si="3"/>
        <v>-38</v>
      </c>
      <c r="J32" s="221">
        <v>204</v>
      </c>
      <c r="K32" s="221">
        <v>272</v>
      </c>
      <c r="L32" s="223">
        <f t="shared" si="4"/>
        <v>133.33333333333331</v>
      </c>
      <c r="M32" s="224">
        <f t="shared" si="5"/>
        <v>68</v>
      </c>
      <c r="N32" s="226">
        <v>156</v>
      </c>
      <c r="O32" s="221">
        <v>208</v>
      </c>
      <c r="P32" s="227">
        <f t="shared" si="6"/>
        <v>133.33333333333331</v>
      </c>
      <c r="Q32" s="228">
        <f t="shared" si="7"/>
        <v>52</v>
      </c>
      <c r="R32" s="229">
        <v>47</v>
      </c>
      <c r="S32" s="229">
        <v>54</v>
      </c>
      <c r="T32" s="227">
        <f t="shared" si="8"/>
        <v>114.89361702127661</v>
      </c>
      <c r="U32" s="224">
        <f t="shared" si="9"/>
        <v>7</v>
      </c>
      <c r="V32" s="230">
        <v>1618</v>
      </c>
      <c r="W32" s="225">
        <v>1330</v>
      </c>
      <c r="X32" s="223">
        <f t="shared" si="10"/>
        <v>82.20024721878862</v>
      </c>
      <c r="Y32" s="224">
        <f t="shared" si="11"/>
        <v>-288</v>
      </c>
      <c r="Z32" s="225">
        <v>840</v>
      </c>
      <c r="AA32" s="225">
        <v>878</v>
      </c>
      <c r="AB32" s="223">
        <f t="shared" si="12"/>
        <v>104.52380952380953</v>
      </c>
      <c r="AC32" s="224">
        <f t="shared" si="13"/>
        <v>38</v>
      </c>
      <c r="AD32" s="230">
        <v>367</v>
      </c>
      <c r="AE32" s="231">
        <v>220</v>
      </c>
      <c r="AF32" s="223">
        <f t="shared" si="14"/>
        <v>59.945504087193456</v>
      </c>
      <c r="AG32" s="224">
        <f t="shared" si="15"/>
        <v>-147</v>
      </c>
      <c r="AH32" s="229">
        <v>17</v>
      </c>
      <c r="AI32" s="229">
        <v>18</v>
      </c>
      <c r="AJ32" s="227">
        <f t="shared" si="16"/>
        <v>105.88235294117648</v>
      </c>
      <c r="AK32" s="224">
        <f t="shared" si="17"/>
        <v>1</v>
      </c>
      <c r="AL32" s="232">
        <v>266</v>
      </c>
      <c r="AM32" s="233">
        <v>343</v>
      </c>
      <c r="AN32" s="234">
        <f t="shared" si="28"/>
        <v>128.9</v>
      </c>
      <c r="AO32" s="235">
        <f t="shared" si="18"/>
        <v>77</v>
      </c>
      <c r="AP32" s="236">
        <v>1311</v>
      </c>
      <c r="AQ32" s="221">
        <v>1566</v>
      </c>
      <c r="AR32" s="227">
        <f t="shared" si="19"/>
        <v>119.5</v>
      </c>
      <c r="AS32" s="224">
        <f t="shared" si="20"/>
        <v>255</v>
      </c>
      <c r="AT32" s="204">
        <v>808</v>
      </c>
      <c r="AU32" s="218">
        <v>871</v>
      </c>
      <c r="AV32" s="227">
        <f t="shared" si="21"/>
        <v>107.79702970297029</v>
      </c>
      <c r="AW32" s="224">
        <f t="shared" si="22"/>
        <v>63</v>
      </c>
      <c r="AX32" s="225">
        <v>667</v>
      </c>
      <c r="AY32" s="225">
        <v>735</v>
      </c>
      <c r="AZ32" s="227">
        <f t="shared" si="23"/>
        <v>110.19490254872564</v>
      </c>
      <c r="BA32" s="224">
        <f t="shared" si="24"/>
        <v>68</v>
      </c>
      <c r="BB32" s="237">
        <v>3527.1014492753625</v>
      </c>
      <c r="BC32" s="221">
        <v>4208.20895522388</v>
      </c>
      <c r="BD32" s="262">
        <f t="shared" si="25"/>
        <v>681.1075059485179</v>
      </c>
      <c r="BE32" s="270">
        <v>561</v>
      </c>
      <c r="BF32" s="271">
        <v>778</v>
      </c>
      <c r="BG32" s="227">
        <f t="shared" si="26"/>
        <v>138.7</v>
      </c>
      <c r="BH32" s="224">
        <f t="shared" si="27"/>
        <v>217</v>
      </c>
      <c r="BI32" s="272">
        <v>62</v>
      </c>
      <c r="BJ32" s="246"/>
      <c r="BK32" s="247"/>
      <c r="BL32" s="242"/>
      <c r="BM32" s="241"/>
      <c r="BN32" s="247"/>
      <c r="BO32" s="247"/>
      <c r="BP32" s="242"/>
      <c r="BQ32" s="241"/>
      <c r="BR32" s="248"/>
      <c r="BS32" s="248"/>
      <c r="BT32" s="242"/>
      <c r="BU32" s="241"/>
      <c r="BV32" s="249"/>
      <c r="BW32" s="247"/>
      <c r="BX32" s="241"/>
      <c r="BY32" s="247"/>
      <c r="BZ32" s="247"/>
      <c r="CA32" s="242"/>
      <c r="CB32" s="241"/>
      <c r="CC32" s="247"/>
      <c r="CD32" s="247"/>
      <c r="CE32" s="247"/>
      <c r="CF32" s="241"/>
      <c r="CG32" s="244"/>
      <c r="CH32" s="244"/>
      <c r="CI32" s="245"/>
      <c r="CJ32" s="40"/>
      <c r="CK32" s="40"/>
      <c r="CL32" s="40"/>
      <c r="CM32" s="40"/>
      <c r="CN32" s="14"/>
      <c r="CO32" s="14"/>
    </row>
    <row r="33" spans="5:90" s="48" customFormat="1" ht="15.75"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BJ33" s="50"/>
      <c r="BK33" s="50"/>
      <c r="BL33" s="50"/>
      <c r="BM33" s="51"/>
      <c r="BU33" s="52"/>
      <c r="BV33" s="52"/>
      <c r="BW33" s="52"/>
      <c r="CK33" s="40"/>
      <c r="CL33" s="40"/>
    </row>
    <row r="34" spans="5:75" s="48" customFormat="1" ht="12.75"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BJ34" s="50"/>
      <c r="BK34" s="50"/>
      <c r="BL34" s="50"/>
      <c r="BM34" s="51"/>
      <c r="BU34" s="52"/>
      <c r="BV34" s="52"/>
      <c r="BW34" s="52"/>
    </row>
    <row r="35" spans="5:75" s="48" customFormat="1" ht="12.75"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BJ35" s="50"/>
      <c r="BK35" s="50"/>
      <c r="BL35" s="50"/>
      <c r="BM35" s="51"/>
      <c r="BU35" s="52"/>
      <c r="BV35" s="52"/>
      <c r="BW35" s="52"/>
    </row>
    <row r="36" spans="5:75" s="48" customFormat="1" ht="12.75"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BM36" s="52"/>
      <c r="BU36" s="52"/>
      <c r="BV36" s="52"/>
      <c r="BW36" s="52"/>
    </row>
    <row r="37" spans="5:75" s="48" customFormat="1" ht="12.75"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BU37" s="52"/>
      <c r="BV37" s="52"/>
      <c r="BW37" s="52"/>
    </row>
    <row r="38" spans="5:17" s="48" customFormat="1" ht="12.75"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5:17" s="48" customFormat="1" ht="12.75"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5:17" s="48" customFormat="1" ht="12.75"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="48" customFormat="1" ht="12.75"/>
    <row r="42" s="48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  <row r="53" s="48" customFormat="1" ht="12.75"/>
    <row r="54" s="48" customFormat="1" ht="12.75"/>
    <row r="55" s="48" customFormat="1" ht="12.75"/>
    <row r="56" s="48" customFormat="1" ht="12.75"/>
    <row r="57" s="48" customFormat="1" ht="12.75"/>
    <row r="58" s="48" customFormat="1" ht="12.75"/>
    <row r="59" s="48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</sheetData>
  <sheetProtection/>
  <mergeCells count="93">
    <mergeCell ref="BE6:BE7"/>
    <mergeCell ref="Z4:AC5"/>
    <mergeCell ref="BE5:BH5"/>
    <mergeCell ref="Z3:AG3"/>
    <mergeCell ref="AL3:AO5"/>
    <mergeCell ref="AP3:AS5"/>
    <mergeCell ref="AT3:AW5"/>
    <mergeCell ref="A3:A7"/>
    <mergeCell ref="B3:E5"/>
    <mergeCell ref="F3:I5"/>
    <mergeCell ref="J3:M5"/>
    <mergeCell ref="B6:B7"/>
    <mergeCell ref="C6:C7"/>
    <mergeCell ref="K6:K7"/>
    <mergeCell ref="D6:E6"/>
    <mergeCell ref="F6:F7"/>
    <mergeCell ref="G6:G7"/>
    <mergeCell ref="B1:U1"/>
    <mergeCell ref="B2:U2"/>
    <mergeCell ref="R3:U5"/>
    <mergeCell ref="V3:Y5"/>
    <mergeCell ref="N3:Q5"/>
    <mergeCell ref="H6:I6"/>
    <mergeCell ref="J6:J7"/>
    <mergeCell ref="AX3:BA5"/>
    <mergeCell ref="AA6:AA7"/>
    <mergeCell ref="L6:M6"/>
    <mergeCell ref="N6:N7"/>
    <mergeCell ref="O6:O7"/>
    <mergeCell ref="P6:Q6"/>
    <mergeCell ref="R6:R7"/>
    <mergeCell ref="S6:S7"/>
    <mergeCell ref="CD3:CF5"/>
    <mergeCell ref="CG3:CI5"/>
    <mergeCell ref="AD4:AG5"/>
    <mergeCell ref="BY3:CC5"/>
    <mergeCell ref="AH3:AK5"/>
    <mergeCell ref="BJ3:BM5"/>
    <mergeCell ref="BN3:BQ5"/>
    <mergeCell ref="BB3:BD5"/>
    <mergeCell ref="BE3:BI4"/>
    <mergeCell ref="T6:U6"/>
    <mergeCell ref="V6:V7"/>
    <mergeCell ref="W6:W7"/>
    <mergeCell ref="X6:Y6"/>
    <mergeCell ref="Z6:Z7"/>
    <mergeCell ref="BR3:BU5"/>
    <mergeCell ref="BV3:BX5"/>
    <mergeCell ref="AB6:AC6"/>
    <mergeCell ref="AD6:AD7"/>
    <mergeCell ref="AM6:AM7"/>
    <mergeCell ref="AN6:AO6"/>
    <mergeCell ref="AE6:AE7"/>
    <mergeCell ref="AF6:AG6"/>
    <mergeCell ref="AH6:AH7"/>
    <mergeCell ref="BJ6:BK6"/>
    <mergeCell ref="AI6:AI7"/>
    <mergeCell ref="AJ6:AK6"/>
    <mergeCell ref="AL6:AL7"/>
    <mergeCell ref="AP6:AQ6"/>
    <mergeCell ref="BG6:BH6"/>
    <mergeCell ref="BI6:BI7"/>
    <mergeCell ref="BB6:BB7"/>
    <mergeCell ref="BC6:BC7"/>
    <mergeCell ref="BD6:BD7"/>
    <mergeCell ref="BX6:BX7"/>
    <mergeCell ref="BL6:BM6"/>
    <mergeCell ref="AR6:AS6"/>
    <mergeCell ref="AT6:AT7"/>
    <mergeCell ref="AU6:AU7"/>
    <mergeCell ref="AV6:AW6"/>
    <mergeCell ref="AX6:AX7"/>
    <mergeCell ref="AY6:AY7"/>
    <mergeCell ref="AZ6:BA6"/>
    <mergeCell ref="BF6:BF7"/>
    <mergeCell ref="BS6:BS7"/>
    <mergeCell ref="BT6:BU6"/>
    <mergeCell ref="BV6:BV7"/>
    <mergeCell ref="BW6:BW7"/>
    <mergeCell ref="BN6:BN7"/>
    <mergeCell ref="BO6:BO7"/>
    <mergeCell ref="BP6:BQ6"/>
    <mergeCell ref="BR6:BR7"/>
    <mergeCell ref="BY6:BY7"/>
    <mergeCell ref="BZ6:BZ7"/>
    <mergeCell ref="CI6:CI7"/>
    <mergeCell ref="CC6:CC7"/>
    <mergeCell ref="CD6:CD7"/>
    <mergeCell ref="CE6:CE7"/>
    <mergeCell ref="CF6:CF7"/>
    <mergeCell ref="CG6:CG7"/>
    <mergeCell ref="CH6:CH7"/>
    <mergeCell ref="CA6:CB6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68" r:id="rId1"/>
  <colBreaks count="3" manualBreakCount="3">
    <brk id="21" max="31" man="1"/>
    <brk id="45" max="31" man="1"/>
    <brk id="7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ocz140</cp:lastModifiedBy>
  <cp:lastPrinted>2017-11-29T12:20:11Z</cp:lastPrinted>
  <dcterms:created xsi:type="dcterms:W3CDTF">2017-11-17T08:56:41Z</dcterms:created>
  <dcterms:modified xsi:type="dcterms:W3CDTF">2019-02-13T07:14:26Z</dcterms:modified>
  <cp:category/>
  <cp:version/>
  <cp:contentType/>
  <cp:contentStatus/>
</cp:coreProperties>
</file>